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57" documentId="13_ncr:1_{F6CB121F-512D-4AA6-A0C1-0FB36C537598}" xr6:coauthVersionLast="47" xr6:coauthVersionMax="47" xr10:uidLastSave="{DB46CF03-180D-4A1C-98D8-A4F9F728ED53}"/>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<sst xmlns="http://schemas.openxmlformats.org/spreadsheetml/2006/main" count="178605" uniqueCount="39087">
  <si>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</si>
  <si>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</si>
  <si>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</si>
  <si>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</si>
  <si>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</si>
  <si>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</si>
  <si>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</si>
  <si>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</si>
  <si>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</si>
  <si>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</si>
  <si>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</si>
  <si>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</si>
  <si>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</si>
  <si>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</si>
  <si>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</si>
  <si>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</si>
  <si>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</si>
  <si>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</si>
  <si>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</si>
  <si>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</si>
  <si>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</si>
  <si>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</si>
  <si>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</si>
  <si>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</si>
  <si>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</si>
  <si>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</si>
  <si>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</si>
  <si>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</si>
  <si>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</si>
  <si>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</si>
  <si>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</si>
  <si>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</si>
  <si>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</si>
  <si>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</si>
  <si>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</si>
  <si>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</si>
  <si>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</si>
  <si>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</si>
  <si>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</si>
  <si>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</si>
  <si>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</si>
  <si>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</si>
  <si>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</si>
  <si>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</si>
  <si>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</si>
  <si>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</si>
  <si>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</si>
  <si>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</si>
  <si>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</si>
  <si>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</si>
  <si>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</si>
  <si>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</si>
  <si>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</si>
  <si>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</si>
  <si>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</si>
  <si>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</si>
  <si>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</si>
  <si>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</si>
  <si>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</si>
  <si>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</si>
  <si>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</si>
  <si>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</si>
  <si>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</si>
  <si>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</si>
  <si>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</si>
  <si>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</si>
  <si>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</si>
  <si>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</si>
  <si>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</si>
  <si>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</si>
  <si>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</si>
  <si>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</si>
  <si>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</si>
  <si>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</si>
  <si>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</si>
  <si>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</si>
  <si>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</si>
  <si>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</si>
  <si>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</si>
  <si>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</si>
  <si>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</si>
  <si>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</si>
  <si>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</si>
  <si>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</si>
  <si>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</si>
  <si>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</si>
  <si>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</si>
  <si>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</si>
  <si>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</si>
  <si>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</si>
  <si>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</si>
  <si>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</si>
  <si>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</si>
  <si>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</si>
  <si>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</si>
  <si>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</si>
  <si>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</si>
  <si>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</si>
  <si>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</si>
  <si>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</si>
  <si>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</si>
  <si>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</si>
  <si>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</si>
  <si>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</si>
  <si>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</si>
  <si>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</si>
  <si>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</si>
  <si>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</si>
  <si>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</si>
  <si>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</si>
  <si>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</si>
  <si>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</si>
  <si>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</si>
  <si>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</si>
  <si>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</si>
  <si>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</si>
  <si>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</si>
  <si>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</si>
  <si>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</si>
  <si>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</si>
  <si>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</si>
  <si>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</si>
  <si>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</si>
  <si>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</si>
  <si>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</si>
  <si>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</si>
  <si>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</si>
  <si>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</si>
  <si>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</si>
  <si>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</si>
  <si>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</si>
  <si>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</si>
  <si>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</si>
  <si>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</si>
  <si>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</si>
  <si>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</si>
  <si>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</si>
  <si>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</si>
  <si>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</si>
  <si>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</si>
  <si>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</si>
  <si>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</si>
  <si>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</si>
  <si>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</si>
  <si>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</si>
  <si>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</si>
  <si>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</si>
  <si>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</si>
  <si>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</si>
  <si>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</si>
  <si>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</si>
  <si>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</si>
  <si>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</si>
  <si>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</si>
  <si>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</si>
  <si>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</si>
  <si>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</si>
  <si>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</si>
  <si>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</si>
  <si>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</si>
  <si>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</si>
  <si>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</si>
  <si>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</si>
  <si>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</si>
  <si>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</si>
  <si>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</si>
  <si>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</si>
  <si>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</si>
  <si>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</si>
  <si>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</si>
  <si>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</si>
  <si>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</si>
  <si>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</si>
  <si>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</si>
  <si>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</si>
  <si>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</si>
  <si>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</si>
  <si>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</si>
  <si>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</si>
  <si>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</si>
  <si>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</si>
  <si>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</si>
  <si>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</si>
  <si>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</si>
  <si>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</si>
  <si>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</si>
  <si>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</si>
  <si>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</si>
  <si>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</si>
  <si>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</si>
  <si>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</si>
  <si>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</si>
  <si>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</si>
  <si>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</si>
  <si>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</si>
  <si>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</si>
  <si>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</si>
  <si>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</si>
  <si>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</si>
  <si>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</si>
  <si>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</si>
  <si>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</si>
  <si>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</si>
  <si>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</si>
  <si>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</si>
  <si>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</si>
  <si>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</si>
  <si>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</si>
  <si>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</si>
  <si>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</si>
  <si>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</si>
  <si>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</si>
  <si>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</si>
  <si>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</si>
  <si>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</si>
  <si>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</si>
  <si>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</si>
  <si>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</si>
  <si>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</si>
  <si>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</si>
  <si>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</si>
  <si>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</si>
  <si>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</si>
  <si>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</si>
  <si>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</si>
  <si>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</si>
  <si>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</si>
  <si>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</si>
  <si>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</si>
  <si>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</si>
  <si>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</si>
  <si>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</si>
  <si>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</si>
  <si>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</si>
  <si>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</si>
  <si>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</si>
  <si>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</si>
  <si>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</si>
  <si>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</si>
  <si>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</si>
  <si>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</si>
  <si>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</si>
  <si>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</si>
  <si>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</si>
  <si>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</si>
  <si>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</si>
  <si>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</si>
  <si>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</si>
  <si>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</si>
  <si>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</si>
  <si>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</si>
  <si>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</si>
  <si>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</si>
  <si>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</si>
  <si>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</si>
  <si>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</si>
  <si>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</si>
  <si>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</si>
  <si>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</si>
  <si>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</si>
  <si>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</si>
  <si>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</si>
  <si>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</si>
  <si>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</si>
  <si>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</si>
  <si>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</si>
  <si>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</si>
  <si>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</si>
  <si>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</si>
  <si>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</si>
  <si>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</si>
  <si>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</si>
  <si>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</si>
  <si>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</si>
  <si>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</si>
  <si>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</si>
  <si>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</si>
  <si>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</si>
  <si>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</si>
  <si>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</si>
  <si>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</si>
  <si>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</si>
  <si>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</si>
  <si>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</si>
  <si>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</si>
  <si>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</si>
  <si>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</si>
  <si>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</si>
  <si>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</si>
  <si>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</si>
  <si>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</si>
  <si>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</si>
  <si>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</si>
  <si>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</si>
  <si>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</si>
  <si>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</si>
  <si>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</si>
  <si>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</si>
  <si>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</si>
  <si>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</si>
  <si>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</si>
  <si>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</si>
  <si>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</si>
  <si>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</si>
  <si>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</si>
  <si>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</si>
  <si>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</si>
  <si>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</si>
  <si>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</si>
  <si>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</si>
  <si>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</si>
  <si>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</si>
  <si>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</si>
  <si>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</si>
  <si>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</si>
  <si>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</si>
  <si>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</si>
  <si>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</si>
  <si>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</si>
  <si>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</si>
  <si>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</si>
  <si>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</si>
  <si>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</si>
  <si>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</si>
  <si>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</si>
  <si>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</si>
  <si>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</si>
  <si>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</si>
  <si>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</si>
  <si>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</si>
  <si>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</si>
  <si>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</si>
  <si>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</si>
  <si>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</si>
  <si>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</si>
  <si>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</si>
  <si>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</si>
  <si>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</si>
  <si>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</si>
  <si>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</si>
  <si>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</si>
  <si>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</si>
  <si>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</si>
  <si>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</si>
  <si>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</si>
  <si>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</si>
  <si>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</si>
  <si>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</si>
  <si>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</si>
  <si>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</si>
  <si>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</si>
  <si>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</si>
  <si>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</si>
  <si>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</si>
  <si>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</si>
  <si>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</si>
  <si>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</si>
  <si>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</si>
  <si>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</si>
  <si>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</si>
  <si>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</si>
  <si>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</si>
  <si>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</si>
  <si>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</si>
  <si>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</si>
  <si>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</si>
  <si>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</si>
  <si>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</si>
  <si>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</si>
  <si>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</si>
  <si>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</si>
  <si>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</si>
  <si>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</si>
  <si>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</si>
  <si>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</si>
  <si>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</si>
  <si>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</si>
  <si>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</si>
  <si>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</si>
  <si>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</si>
  <si>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</si>
  <si>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</si>
  <si>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</si>
  <si>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</si>
  <si>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</si>
  <si>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</si>
  <si>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</si>
  <si>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</si>
  <si>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</si>
  <si>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</si>
  <si>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</si>
  <si>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</si>
  <si>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</si>
  <si>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</si>
  <si>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</si>
  <si>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</si>
  <si>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</si>
  <si>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</si>
  <si>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</si>
  <si>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</si>
  <si>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</si>
  <si>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</si>
  <si>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</si>
  <si>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</si>
  <si>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</si>
  <si>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</si>
  <si>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</si>
  <si>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</si>
  <si>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</si>
  <si>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</si>
  <si>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</si>
  <si>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</si>
  <si>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</si>
  <si>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</si>
  <si>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</si>
  <si>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</si>
  <si>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</si>
  <si>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</si>
  <si>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</si>
  <si>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</si>
  <si>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</si>
  <si>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</si>
  <si>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</si>
  <si>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</si>
  <si>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</si>
  <si>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</si>
  <si>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</si>
  <si>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</si>
  <si>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</si>
  <si>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</si>
  <si>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</si>
  <si>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</si>
  <si>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</si>
  <si>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</si>
  <si>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</si>
  <si>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</si>
  <si>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</si>
  <si>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</si>
  <si>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</si>
  <si>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</si>
  <si>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</si>
  <si>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</si>
  <si>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</si>
  <si>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</si>
  <si>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</si>
  <si>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</si>
  <si>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</si>
  <si>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</si>
  <si>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</si>
  <si>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</si>
  <si>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</si>
  <si>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</si>
  <si>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</si>
  <si>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</si>
  <si>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</si>
  <si>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</si>
  <si>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</si>
  <si>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</si>
  <si>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</si>
  <si>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</si>
  <si>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</si>
  <si>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</si>
  <si>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</si>
  <si>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</si>
  <si>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</si>
  <si>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</si>
  <si>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</si>
  <si>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</si>
  <si>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</si>
  <si>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</si>
  <si>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</si>
  <si>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</si>
  <si>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</si>
  <si>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</si>
  <si>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</si>
  <si>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</si>
  <si>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</si>
  <si>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</si>
  <si>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</si>
  <si>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</si>
  <si>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</si>
  <si>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</si>
  <si>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</si>
  <si>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</si>
  <si>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</si>
  <si>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</si>
  <si>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</si>
  <si>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</si>
  <si>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</si>
  <si>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</si>
  <si>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</si>
  <si>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</si>
  <si>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</si>
  <si>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</si>
  <si>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</si>
  <si>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</si>
  <si>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</si>
  <si>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</si>
  <si>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</si>
  <si>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</si>
  <si>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</si>
  <si>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</si>
  <si>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</si>
  <si>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</si>
  <si>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</si>
  <si>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</si>
  <si>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</si>
  <si>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</si>
  <si>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</si>
  <si>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</si>
  <si>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</si>
  <si>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</si>
  <si>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</si>
  <si>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</si>
  <si>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</si>
  <si>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</si>
  <si>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</si>
  <si>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</si>
  <si>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</si>
  <si>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</si>
  <si>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</si>
  <si>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</si>
  <si>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</si>
  <si>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</si>
  <si>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</si>
  <si>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</si>
  <si>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</si>
  <si>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</si>
  <si>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</si>
  <si>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</si>
  <si>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</si>
  <si>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</si>
  <si>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</si>
  <si>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</si>
  <si>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</si>
  <si>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</si>
  <si>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</si>
  <si>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</si>
  <si>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</si>
  <si>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</si>
  <si>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</si>
  <si>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</si>
  <si>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</si>
  <si>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</si>
  <si>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</si>
  <si>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</si>
  <si>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</si>
  <si>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</si>
  <si>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</si>
  <si>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</si>
  <si>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</si>
  <si>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</si>
  <si>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</si>
  <si>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</si>
  <si>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</si>
  <si>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</si>
  <si>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</si>
  <si>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</si>
  <si>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</si>
  <si>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</si>
  <si>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</si>
  <si>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</si>
  <si>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</si>
  <si>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</si>
  <si>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</si>
  <si>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</si>
  <si>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</si>
  <si>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</si>
  <si>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</si>
  <si>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</si>
  <si>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</si>
  <si>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</si>
  <si>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</si>
  <si>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</si>
  <si>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</si>
  <si>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</si>
  <si>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</si>
  <si>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</si>
  <si>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</si>
  <si>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</si>
  <si>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</si>
  <si>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</si>
  <si>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</si>
  <si>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</si>
  <si>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</si>
  <si>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</si>
  <si>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</si>
  <si>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</si>
  <si>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</si>
  <si>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</si>
  <si>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</si>
  <si>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</si>
  <si>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</si>
  <si>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</si>
  <si>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</si>
  <si>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</si>
  <si>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</si>
  <si>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</si>
  <si>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</si>
  <si>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</si>
  <si>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</si>
  <si>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</si>
  <si>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</si>
  <si>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</si>
  <si>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</si>
  <si>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</si>
  <si>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</si>
  <si>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</si>
  <si>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</si>
  <si>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</si>
  <si>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</si>
  <si>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</si>
  <si>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</si>
  <si>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</si>
  <si>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</si>
  <si>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</si>
  <si>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</si>
  <si>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</si>
  <si>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</si>
  <si>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</si>
  <si>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</si>
  <si>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</si>
  <si>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</si>
  <si>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</si>
  <si>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</si>
  <si>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</si>
  <si>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</si>
  <si>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</si>
  <si>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</si>
  <si>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</si>
  <si>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</si>
  <si>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</si>
  <si>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</si>
  <si>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</si>
  <si>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</si>
  <si>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</si>
  <si>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</si>
  <si>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</si>
  <si>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</si>
  <si>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</si>
  <si>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</si>
  <si>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</si>
  <si>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</si>
  <si>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</si>
  <si>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</si>
  <si>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</si>
  <si>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</si>
  <si>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</si>
  <si>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</si>
  <si>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</si>
  <si>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</si>
  <si>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</si>
  <si>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</si>
  <si>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</si>
  <si>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</si>
  <si>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</si>
  <si>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</si>
  <si>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</si>
  <si>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</si>
  <si>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</si>
  <si>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</si>
  <si>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</si>
  <si>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</si>
  <si>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</si>
  <si>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</si>
  <si>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</si>
  <si>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</si>
  <si>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</si>
  <si>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</si>
  <si>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</si>
  <si>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</si>
  <si>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</si>
  <si>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</si>
  <si>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</si>
  <si>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</si>
  <si>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</si>
  <si>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</si>
  <si>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</si>
  <si>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</si>
  <si>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</si>
  <si>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</si>
  <si>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</si>
  <si>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</si>
  <si>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</si>
  <si>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</si>
  <si>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</si>
  <si>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</si>
  <si>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</si>
  <si>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</si>
  <si>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</si>
  <si>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</si>
  <si>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</si>
  <si>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</si>
  <si>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</si>
  <si>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</si>
  <si>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</si>
  <si>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</si>
  <si>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</si>
  <si>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</si>
  <si>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</si>
  <si>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</si>
  <si>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</si>
  <si>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</si>
  <si>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</si>
  <si>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</si>
  <si>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</si>
  <si>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</si>
  <si>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</si>
  <si>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</si>
  <si>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</si>
  <si>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</si>
  <si>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</si>
  <si>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</si>
  <si>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</si>
  <si>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</si>
  <si>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</si>
  <si>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</si>
  <si>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</si>
  <si>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</si>
  <si>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</si>
  <si>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</si>
  <si>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</si>
  <si>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</si>
  <si>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</si>
  <si>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</si>
  <si>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</si>
  <si>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</si>
  <si>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</si>
  <si>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</si>
  <si>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</si>
  <si>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</si>
  <si>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</si>
  <si>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</si>
  <si>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</si>
  <si>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</si>
  <si>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</si>
  <si>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</si>
  <si>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</si>
  <si>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</si>
  <si>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</si>
  <si>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</si>
  <si>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</si>
  <si>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</si>
  <si>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</si>
  <si>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</si>
  <si>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</si>
  <si>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</si>
  <si>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</si>
  <si>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</si>
  <si>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</si>
  <si>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</si>
  <si>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</si>
  <si>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</si>
  <si>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</si>
  <si>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</si>
  <si>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</si>
  <si>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</si>
  <si>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</si>
  <si>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</si>
  <si>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</si>
  <si>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</si>
  <si>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</si>
  <si>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</si>
  <si>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</si>
  <si>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</si>
  <si>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</si>
  <si>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</si>
  <si>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</si>
  <si>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</si>
  <si>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</si>
  <si>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</si>
  <si>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</si>
  <si>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</si>
  <si>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</si>
  <si>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</si>
  <si>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</si>
  <si>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</si>
  <si>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</si>
  <si>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</si>
  <si>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</si>
  <si>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</si>
  <si>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</si>
  <si>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</si>
  <si>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</si>
  <si>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</si>
  <si>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</si>
  <si>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</si>
  <si>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</si>
  <si>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</si>
  <si>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</si>
  <si>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</si>
  <si>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</si>
  <si>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</si>
  <si>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</si>
  <si>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</si>
  <si>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</si>
  <si>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</si>
  <si>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</si>
  <si>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</si>
  <si>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</si>
  <si>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</si>
  <si>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</si>
  <si>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</si>
  <si>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</si>
  <si>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</si>
  <si>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</si>
  <si>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</si>
  <si>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</si>
  <si>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</si>
  <si>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</si>
  <si>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</si>
  <si>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</si>
  <si>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</si>
  <si>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</si>
  <si>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</si>
  <si>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</si>
  <si>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</si>
  <si>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</si>
  <si>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</si>
  <si>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</si>
  <si>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</si>
  <si>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</si>
  <si>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</si>
  <si>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</si>
  <si>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</si>
  <si>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</si>
  <si>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</si>
  <si>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</si>
  <si>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</si>
  <si>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</si>
  <si>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</si>
  <si>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</si>
  <si>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</si>
  <si>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</si>
  <si>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</si>
  <si>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</si>
  <si>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</si>
  <si>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</si>
  <si>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</si>
  <si>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</si>
  <si>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</si>
  <si>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</si>
  <si>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</si>
  <si>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</si>
  <si>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</si>
  <si>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</si>
  <si>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</si>
  <si>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</si>
  <si>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</si>
  <si>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</si>
  <si>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</si>
  <si>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</si>
  <si>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</si>
  <si>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</si>
  <si>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</si>
  <si>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</si>
  <si>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</si>
  <si>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</si>
  <si>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</si>
  <si>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</si>
  <si>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</si>
  <si>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</si>
  <si>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</si>
  <si>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</si>
  <si>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</si>
  <si>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</si>
  <si>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</si>
  <si>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</si>
  <si>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</si>
  <si>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</si>
  <si>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</si>
  <si>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</si>
  <si>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</si>
  <si>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</si>
  <si>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</si>
  <si>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</si>
  <si>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</si>
  <si>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</si>
  <si>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</si>
  <si>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</si>
  <si>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</si>
  <si>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</si>
  <si>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</si>
  <si>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</si>
  <si>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</si>
  <si>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</si>
  <si>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</si>
  <si>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</si>
  <si>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</si>
  <si>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</si>
  <si>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</si>
  <si>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</si>
  <si>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</si>
  <si>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</si>
  <si>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</si>
  <si>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</si>
  <si>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</si>
  <si>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</si>
  <si>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</si>
  <si>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</si>
  <si>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</si>
  <si>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</si>
  <si>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</si>
  <si>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</si>
  <si>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</si>
  <si>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</si>
  <si>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</si>
  <si>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</si>
  <si>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</si>
  <si>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</si>
  <si>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</si>
  <si>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</si>
  <si>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</si>
  <si>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</si>
  <si>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</si>
  <si>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</si>
  <si>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</si>
  <si>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</si>
  <si>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</si>
  <si>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</si>
  <si>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</si>
  <si>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</si>
  <si>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</si>
  <si>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</si>
  <si>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</si>
  <si>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</si>
  <si>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</si>
  <si>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</si>
  <si>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</si>
  <si>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</si>
  <si>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</si>
  <si>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</si>
  <si>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</si>
  <si>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</si>
  <si>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</si>
  <si>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</si>
  <si>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</si>
  <si>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</si>
  <si>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</si>
  <si>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</si>
  <si>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</si>
  <si>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</si>
  <si>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</si>
  <si>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</si>
  <si>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</si>
  <si>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</si>
  <si>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</si>
  <si>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</si>
  <si>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</si>
  <si>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</si>
  <si>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</si>
  <si>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</si>
  <si>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</si>
  <si>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</si>
  <si>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</si>
  <si>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</si>
  <si>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</si>
  <si>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</si>
  <si>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</si>
  <si>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</si>
  <si>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</si>
  <si>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</si>
  <si>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</si>
  <si>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</si>
  <si>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</si>
  <si>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</si>
  <si>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</si>
  <si>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</si>
  <si>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</si>
  <si>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</si>
  <si>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</si>
  <si>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</si>
  <si>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</si>
  <si>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</si>
  <si>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</si>
  <si>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</si>
  <si>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</si>
  <si>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</si>
  <si>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</si>
  <si>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</si>
  <si>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</si>
  <si>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</si>
  <si>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</si>
  <si>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</si>
  <si>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</si>
  <si>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</si>
  <si>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</si>
  <si>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</si>
  <si>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</si>
  <si>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</si>
  <si>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</si>
  <si>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</si>
  <si>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</si>
  <si>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</si>
  <si>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</si>
  <si>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</si>
  <si>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</si>
  <si>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</si>
  <si>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</si>
  <si>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</si>
  <si>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</si>
  <si>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</si>
  <si>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</si>
  <si>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</si>
  <si>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</si>
  <si>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</si>
  <si>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</si>
  <si>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</si>
  <si>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</si>
  <si>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</si>
  <si>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</si>
  <si>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</si>
  <si>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</si>
  <si>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</si>
  <si>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</si>
  <si>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</si>
  <si>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</si>
  <si>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</si>
  <si>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</si>
  <si>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</si>
  <si>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</si>
  <si>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</si>
  <si>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</si>
  <si>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</si>
  <si>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</si>
  <si>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</si>
  <si>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</si>
  <si>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</si>
  <si>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</si>
  <si>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</si>
  <si>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</si>
  <si>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</si>
  <si>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</si>
  <si>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</si>
  <si>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</si>
  <si>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</si>
  <si>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</si>
  <si>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</si>
  <si>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</si>
  <si>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</si>
  <si>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</si>
  <si>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</si>
  <si>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</si>
  <si>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</si>
  <si>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</si>
  <si>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</si>
  <si>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</si>
  <si>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</si>
  <si>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</si>
  <si>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</si>
  <si>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</si>
  <si>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</si>
  <si>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</si>
  <si>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</si>
  <si>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</si>
  <si>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</si>
  <si>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</si>
  <si>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</si>
  <si>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</si>
  <si>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</si>
  <si>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</si>
  <si>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</si>
  <si>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</si>
  <si>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</si>
  <si>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</si>
  <si>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</si>
  <si>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</si>
  <si>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</si>
  <si>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</si>
  <si>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</si>
  <si>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</si>
  <si>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</si>
  <si>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</si>
  <si>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</si>
  <si>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</si>
  <si>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</si>
  <si>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</si>
  <si>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</si>
  <si>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</si>
  <si>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</si>
  <si>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</si>
  <si>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</si>
  <si>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</si>
  <si>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</si>
  <si>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</si>
  <si>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</si>
  <si>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</si>
  <si>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</si>
  <si>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</si>
  <si>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</si>
  <si>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</si>
  <si>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</si>
  <si>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</si>
  <si>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</si>
  <si>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</si>
  <si>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</si>
  <si>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</si>
  <si>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</si>
  <si>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</si>
  <si>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</si>
  <si>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</si>
  <si>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</si>
  <si>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</si>
  <si>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</si>
  <si>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</si>
  <si>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</si>
  <si>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</si>
  <si>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</si>
  <si>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</si>
  <si>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</si>
  <si>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</si>
  <si>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</si>
  <si>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</si>
  <si>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</si>
  <si>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</si>
  <si>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</si>
  <si>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</si>
  <si>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</si>
  <si>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</si>
  <si>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</si>
  <si>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</si>
  <si>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</si>
  <si>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</si>
  <si>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</si>
  <si>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</si>
  <si>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</si>
  <si>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</si>
  <si>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</si>
  <si>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</si>
  <si>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</si>
  <si>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</si>
  <si>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</si>
  <si>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</si>
  <si>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</si>
  <si>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</si>
  <si>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</si>
  <si>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</si>
  <si>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</si>
  <si>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</si>
  <si>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</si>
  <si>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</si>
  <si>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</si>
  <si>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</si>
  <si>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</si>
  <si>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</si>
  <si>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</si>
  <si>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</si>
  <si>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</si>
  <si>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</si>
  <si>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</si>
  <si>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</si>
  <si>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</si>
  <si>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</si>
  <si>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</si>
  <si>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</si>
  <si>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</si>
  <si>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</si>
  <si>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</si>
  <si>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</si>
  <si>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</si>
  <si>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</si>
  <si>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</si>
  <si>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</si>
  <si>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</si>
  <si>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</si>
  <si>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</si>
  <si>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</si>
  <si>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</si>
  <si>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</si>
  <si>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</si>
  <si>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</si>
  <si>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</si>
  <si>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</si>
  <si>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</si>
  <si>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</si>
  <si>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</si>
  <si>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</si>
  <si>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</si>
  <si>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</si>
  <si>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</si>
  <si>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</si>
  <si>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</si>
  <si>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</si>
  <si>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</si>
  <si>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</si>
  <si>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</si>
  <si>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</si>
  <si>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</si>
  <si>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</si>
  <si>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</si>
  <si>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</si>
  <si>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</si>
  <si>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</si>
  <si>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</si>
  <si>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</si>
  <si>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</si>
  <si>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</si>
  <si>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</si>
  <si>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</si>
  <si>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</si>
  <si>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</si>
  <si>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</si>
  <si>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</si>
  <si>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</si>
  <si>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</si>
  <si>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</si>
  <si>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</si>
  <si>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</si>
  <si>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</si>
  <si>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</si>
  <si>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</si>
  <si>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</si>
  <si>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</si>
  <si>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</si>
  <si>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</si>
  <si>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</si>
  <si>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</si>
  <si>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</si>
  <si>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</si>
  <si>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</si>
  <si>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</si>
  <si>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</si>
  <si>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</si>
  <si>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</si>
  <si>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</si>
  <si>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</si>
  <si>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</si>
  <si>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</si>
  <si>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</si>
  <si>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</si>
  <si>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</si>
  <si>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</si>
  <si>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</si>
  <si>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</si>
  <si>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</si>
  <si>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</si>
  <si>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</si>
  <si>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</si>
  <si>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</si>
  <si>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</si>
  <si>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</si>
  <si>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</si>
  <si>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</si>
  <si>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</si>
  <si>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</si>
  <si>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</si>
  <si>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</si>
  <si>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</si>
  <si>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</si>
  <si>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</si>
  <si>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</si>
  <si>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</si>
  <si>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</si>
  <si>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</si>
  <si>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</si>
  <si>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</si>
  <si>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</si>
  <si>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</si>
  <si>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</si>
  <si>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</si>
  <si>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</si>
  <si>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</si>
  <si>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</si>
  <si>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</si>
  <si>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</si>
  <si>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</si>
  <si>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</si>
  <si>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</si>
  <si>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</si>
  <si>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</si>
  <si>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</si>
  <si>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</si>
  <si>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</si>
  <si>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</si>
  <si>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</si>
  <si>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</si>
  <si>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</si>
  <si>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</si>
  <si>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</si>
  <si>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</si>
  <si>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</si>
  <si>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</si>
  <si>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</si>
  <si>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</si>
  <si>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</si>
  <si>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</si>
  <si>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</si>
  <si>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</si>
  <si>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</si>
  <si>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</si>
  <si>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</si>
  <si>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</si>
  <si>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</si>
  <si>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</si>
  <si>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</si>
  <si>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</si>
  <si>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</si>
  <si>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</si>
  <si>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</si>
  <si>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</si>
  <si>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</si>
  <si>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</si>
  <si>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</si>
  <si>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</si>
  <si>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</si>
  <si>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</si>
  <si>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</si>
  <si>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</si>
  <si>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</si>
  <si>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</si>
  <si>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</si>
  <si>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</si>
  <si>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</si>
  <si>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</si>
  <si>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</si>
  <si>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</si>
  <si>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</si>
  <si>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</si>
  <si>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</si>
  <si>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</si>
  <si>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</si>
  <si>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</si>
  <si>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</si>
  <si>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</si>
  <si>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</si>
  <si>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</si>
  <si>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</si>
  <si>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</si>
  <si>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</si>
  <si>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</si>
  <si>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</si>
  <si>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</si>
  <si>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</si>
  <si>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</si>
  <si>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</si>
  <si>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</si>
  <si>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</si>
  <si>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</si>
  <si>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</si>
  <si>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</si>
  <si>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</si>
  <si>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</si>
  <si>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</si>
  <si>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</si>
  <si>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</si>
  <si>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</si>
  <si>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</si>
  <si>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</si>
  <si>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</si>
  <si>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</si>
  <si>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</si>
  <si>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</si>
  <si>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</si>
  <si>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</si>
  <si>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</si>
  <si>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</si>
  <si>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</si>
  <si>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</si>
  <si>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</si>
  <si>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</si>
  <si>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</si>
  <si>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</si>
  <si>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</si>
  <si>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</si>
  <si>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</si>
  <si>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</si>
  <si>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</si>
  <si>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</si>
  <si>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</si>
  <si>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</si>
  <si>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</si>
  <si>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</si>
  <si>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</si>
  <si>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</si>
  <si>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</si>
  <si>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</si>
  <si>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</si>
  <si>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</si>
  <si>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</si>
  <si>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</si>
  <si>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</si>
  <si>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</si>
  <si>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</si>
  <si>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</si>
  <si>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</si>
  <si>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</si>
  <si>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</si>
  <si>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</si>
  <si>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</si>
  <si>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</si>
  <si>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</si>
  <si>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</si>
  <si>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</si>
  <si>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</si>
  <si>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</si>
  <si>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</si>
  <si>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</si>
  <si>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</si>
  <si>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</si>
  <si>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</si>
  <si>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</si>
  <si>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</si>
  <si>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</si>
  <si>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</si>
  <si>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</si>
  <si>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</si>
  <si>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</si>
  <si>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</si>
  <si>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</si>
  <si>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</si>
  <si>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</si>
  <si>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</si>
  <si>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</si>
  <si>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</si>
  <si>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</si>
  <si>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</si>
  <si>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</si>
  <si>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</si>
  <si>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</si>
  <si>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</si>
  <si>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</si>
  <si>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</si>
  <si>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</si>
  <si>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</si>
  <si>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</si>
  <si>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</si>
  <si>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</si>
  <si>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</si>
  <si>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</si>
  <si>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</si>
  <si>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</si>
  <si>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</si>
  <si>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</si>
  <si>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</si>
  <si>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</si>
  <si>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</si>
  <si>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</si>
  <si>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</si>
  <si>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</si>
  <si>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</si>
  <si>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</si>
  <si>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</si>
  <si>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</si>
  <si>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</si>
  <si>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</si>
  <si>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</si>
  <si>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</si>
  <si>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</si>
  <si>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</si>
  <si>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</si>
  <si>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</si>
  <si>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</si>
  <si>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</si>
  <si>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</si>
  <si>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</si>
  <si>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</si>
  <si>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</si>
  <si>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</si>
  <si>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</si>
  <si>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</si>
  <si>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</si>
  <si>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</si>
  <si>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</si>
  <si>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</si>
  <si>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</si>
  <si>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</si>
  <si>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</si>
  <si>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</si>
  <si>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</si>
  <si>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</si>
  <si>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</si>
  <si>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</si>
  <si>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</si>
  <si>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</si>
  <si>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</si>
  <si>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</si>
  <si>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</si>
  <si>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</si>
  <si>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</si>
  <si>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</si>
  <si>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</si>
  <si>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</si>
  <si>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</si>
  <si>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</si>
  <si>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</si>
  <si>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</si>
  <si>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</si>
  <si>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</si>
  <si>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</si>
  <si>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</si>
  <si>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</si>
  <si>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</si>
  <si>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</si>
  <si>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</si>
  <si>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</si>
  <si>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</si>
  <si>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</si>
  <si>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</si>
  <si>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</si>
  <si>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</si>
  <si>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</si>
  <si>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</si>
  <si>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</si>
  <si>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</si>
  <si>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</si>
  <si>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</si>
  <si>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</si>
  <si>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</si>
  <si>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</si>
  <si>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</si>
  <si>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</si>
  <si>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</si>
  <si>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</si>
  <si>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</si>
  <si>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</si>
  <si>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</si>
  <si>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</si>
  <si>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</si>
  <si>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</si>
  <si>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</si>
  <si>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</si>
  <si>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</si>
  <si>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</si>
  <si>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</si>
  <si>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</si>
  <si>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</si>
  <si>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</si>
  <si>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</si>
  <si>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</si>
  <si>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</si>
  <si>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</si>
  <si>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</si>
  <si>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</si>
  <si>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</si>
  <si>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</si>
  <si>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</si>
  <si>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</si>
  <si>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</si>
  <si>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</si>
  <si>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</si>
  <si>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</si>
  <si>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</si>
  <si>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</si>
  <si>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</si>
  <si>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</si>
  <si>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</si>
  <si>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</si>
  <si>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</si>
  <si>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</si>
  <si>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</si>
  <si>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</si>
  <si>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</si>
  <si>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</si>
  <si>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</si>
  <si>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</si>
  <si>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</si>
  <si>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</si>
  <si>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</si>
  <si>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</si>
  <si>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</si>
  <si>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</si>
  <si>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</si>
  <si>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</si>
  <si>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</si>
  <si>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</si>
  <si>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</si>
  <si>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</si>
  <si>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</si>
  <si>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</si>
  <si>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</si>
  <si>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</si>
  <si>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</si>
  <si>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</si>
  <si>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</si>
  <si>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</si>
  <si>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</si>
  <si>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</si>
  <si>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</si>
  <si>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</si>
  <si>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</si>
  <si>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</si>
  <si>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</si>
  <si>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</si>
  <si>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</si>
  <si>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</si>
  <si>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</si>
  <si>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</si>
  <si>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</si>
  <si>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</si>
  <si>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</si>
  <si>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</si>
  <si>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</si>
  <si>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</si>
  <si>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</si>
  <si>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</si>
  <si>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</si>
  <si>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</si>
  <si>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</si>
  <si>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</si>
  <si>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</si>
  <si>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</si>
  <si>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</si>
  <si>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</si>
  <si>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</si>
  <si>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</si>
  <si>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</si>
  <si>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</si>
  <si>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</si>
  <si>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</si>
  <si>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</si>
  <si>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</si>
  <si>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</si>
  <si>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</si>
  <si>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</si>
  <si>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</si>
  <si>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</si>
  <si>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</si>
  <si>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</si>
  <si>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</si>
  <si>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</si>
  <si>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</si>
  <si>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</si>
  <si>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</si>
  <si>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</si>
  <si>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</si>
  <si>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</si>
  <si>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</si>
  <si>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</si>
  <si>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</si>
  <si>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</si>
  <si>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</si>
  <si>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</si>
  <si>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</si>
  <si>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</si>
  <si>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</si>
  <si>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</si>
  <si>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</si>
  <si>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</si>
  <si>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</si>
  <si>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</si>
  <si>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</si>
  <si>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</si>
  <si>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</si>
  <si>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</si>
  <si>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</si>
  <si>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</si>
  <si>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</si>
  <si>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</si>
  <si>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</si>
  <si>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</si>
  <si>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</si>
  <si>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</si>
  <si>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</si>
  <si>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</si>
  <si>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</si>
  <si>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</si>
  <si>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</si>
  <si>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</si>
  <si>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</si>
  <si>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</si>
  <si>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</si>
  <si>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</si>
  <si>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</si>
  <si>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</si>
  <si>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</si>
  <si>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</si>
  <si>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</si>
  <si>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</si>
  <si>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</si>
  <si>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</si>
  <si>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</si>
  <si>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</si>
  <si>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</si>
  <si>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</si>
  <si>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</si>
  <si>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</si>
  <si>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</si>
  <si>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</si>
  <si>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</si>
  <si>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</si>
  <si>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</si>
  <si>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</si>
  <si>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</si>
  <si>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</si>
  <si>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</si>
  <si>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</si>
  <si>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</si>
  <si>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</si>
  <si>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</si>
  <si>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</si>
  <si>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</si>
  <si>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</si>
  <si>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</si>
  <si>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</si>
  <si>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</si>
  <si>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</si>
  <si>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</si>
  <si>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</si>
  <si>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</si>
  <si>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</si>
  <si>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</si>
  <si>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</si>
  <si>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</si>
  <si>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</si>
  <si>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</si>
  <si>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</si>
  <si>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</si>
  <si>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</si>
  <si>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</si>
  <si>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</si>
  <si>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</si>
  <si>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</si>
  <si>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</si>
  <si>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</si>
  <si>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</si>
  <si>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</si>
  <si>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</si>
  <si>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</si>
  <si>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</si>
  <si>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</si>
  <si>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</si>
  <si>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</si>
  <si>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</si>
  <si>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</si>
  <si>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</si>
  <si>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</si>
  <si>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</si>
  <si>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</si>
  <si>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</si>
  <si>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</si>
  <si>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</si>
  <si>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</si>
  <si>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</si>
  <si>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</si>
  <si>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</si>
  <si>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</si>
  <si>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</si>
  <si>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</si>
  <si>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</si>
  <si>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</si>
  <si>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</si>
  <si>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</si>
  <si>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</si>
  <si>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</si>
  <si>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</si>
  <si>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</si>
  <si>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</si>
  <si>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</si>
  <si>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</si>
  <si>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</si>
  <si>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</si>
  <si>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</si>
  <si>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</si>
  <si>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</si>
  <si>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</si>
  <si>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</si>
  <si>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</si>
  <si>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</si>
  <si>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</si>
  <si>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</si>
  <si>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</si>
  <si>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</si>
  <si>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</si>
  <si>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</si>
  <si>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</si>
  <si>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</si>
  <si>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</si>
  <si>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</si>
  <si>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</si>
  <si>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</si>
  <si>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</si>
  <si>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</si>
  <si>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</si>
  <si>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</si>
  <si>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</si>
  <si>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</si>
  <si>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</si>
  <si>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</si>
  <si>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</si>
  <si>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</si>
  <si>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</si>
  <si>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</si>
  <si>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</si>
  <si>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</si>
  <si>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</si>
  <si>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</si>
  <si>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</si>
  <si>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</si>
  <si>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</si>
  <si>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</si>
  <si>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</si>
  <si>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</si>
  <si>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</si>
  <si>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</si>
  <si>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</si>
  <si>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</si>
  <si>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</si>
  <si>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</si>
  <si>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</si>
  <si>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</si>
  <si>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</si>
  <si>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</si>
  <si>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</si>
  <si>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</si>
  <si>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</si>
  <si>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</si>
  <si>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</si>
  <si>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</si>
  <si>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</si>
  <si>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</si>
  <si>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</si>
  <si>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</si>
  <si>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</si>
  <si>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</si>
  <si>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</si>
  <si>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</si>
  <si>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</si>
  <si>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</si>
  <si>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</si>
  <si>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</si>
  <si>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</si>
  <si>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</si>
  <si>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</si>
  <si>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</si>
  <si>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</si>
  <si>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</si>
  <si>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</si>
  <si>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</si>
  <si>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</si>
  <si>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</si>
  <si>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</si>
  <si>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</si>
  <si>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</si>
  <si>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</si>
  <si>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</si>
  <si>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</si>
  <si>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</si>
  <si>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</si>
  <si>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</si>
  <si>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</si>
  <si>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</si>
  <si>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</si>
  <si>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</si>
  <si>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</si>
  <si>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</si>
  <si>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</si>
  <si>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</si>
  <si>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</si>
  <si>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</si>
  <si>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</si>
  <si>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</si>
  <si>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</si>
  <si>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</si>
  <si>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</si>
  <si>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</si>
  <si>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</si>
  <si>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</si>
  <si>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</si>
  <si>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</si>
  <si>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</si>
  <si>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</si>
  <si>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</si>
  <si>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</si>
  <si>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</si>
  <si>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</si>
  <si>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</si>
  <si>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</si>
  <si>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</si>
  <si>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</si>
  <si>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</si>
  <si>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</si>
  <si>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</si>
  <si>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</si>
  <si>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</si>
  <si>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</si>
  <si>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</si>
  <si>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</si>
  <si>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</si>
  <si>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</si>
  <si>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</si>
  <si>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</si>
  <si>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</si>
  <si>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</si>
  <si>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</si>
  <si>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</si>
  <si>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</si>
  <si>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</si>
  <si>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</si>
  <si>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</si>
  <si>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</si>
  <si>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</si>
  <si>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</si>
  <si>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</si>
  <si>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</si>
  <si>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</si>
  <si>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</si>
  <si>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</si>
  <si>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</si>
  <si>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</si>
  <si>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</si>
  <si>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</si>
  <si>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</si>
  <si>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</si>
  <si>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</si>
  <si>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</si>
  <si>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</si>
  <si>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</si>
  <si>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</si>
  <si>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</si>
  <si>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</si>
  <si>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</si>
  <si>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</si>
  <si>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</si>
  <si>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</si>
  <si>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</si>
  <si>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</si>
  <si>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</si>
  <si>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</si>
  <si>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</si>
  <si>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</si>
  <si>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</si>
  <si>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</si>
  <si>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</si>
  <si>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</si>
  <si>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</si>
  <si>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</si>
  <si>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</si>
  <si>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</si>
  <si>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</si>
  <si>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</si>
  <si>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</si>
  <si>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</si>
  <si>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</si>
  <si>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</si>
  <si>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</si>
  <si>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</si>
  <si>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</si>
  <si>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</si>
  <si>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</si>
  <si>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</si>
  <si>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</si>
  <si>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</si>
  <si>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</si>
  <si>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</si>
  <si>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</si>
  <si>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</si>
  <si>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</si>
  <si>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</si>
  <si>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</si>
  <si>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</si>
  <si>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</si>
  <si>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</si>
  <si>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</si>
  <si>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</si>
  <si>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</si>
  <si>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</si>
  <si>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</si>
  <si>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</si>
  <si>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</si>
  <si>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</si>
  <si>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</si>
  <si>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</si>
  <si>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</si>
  <si>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</si>
  <si>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</si>
  <si>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</si>
  <si>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</si>
  <si>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</si>
  <si>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</si>
  <si>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</si>
  <si>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</si>
  <si>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</si>
  <si>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</si>
  <si>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</si>
  <si>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</si>
  <si>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</si>
  <si>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</si>
  <si>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</si>
  <si>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</si>
  <si>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</si>
  <si>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</si>
  <si>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</si>
  <si>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</si>
  <si>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</si>
  <si>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</si>
  <si>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</si>
  <si>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</si>
  <si>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</si>
  <si>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</si>
  <si>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</si>
  <si>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</si>
  <si>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</si>
  <si>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</si>
  <si>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</si>
  <si>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</si>
  <si>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</si>
  <si>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</si>
  <si>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</si>
  <si>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</si>
  <si>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</si>
  <si>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</si>
  <si>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</si>
  <si>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</si>
  <si>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</si>
  <si>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</si>
  <si>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</si>
  <si>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</si>
  <si>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</si>
  <si>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</si>
  <si>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</si>
  <si>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</si>
  <si>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</si>
  <si>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</si>
  <si>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</si>
  <si>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</si>
  <si>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</si>
  <si>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</si>
  <si>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</si>
  <si>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</si>
  <si>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</si>
  <si>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</si>
  <si>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</si>
  <si>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</si>
  <si>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</si>
  <si>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</si>
  <si>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</si>
  <si>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</si>
  <si>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</si>
  <si>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</si>
  <si>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</si>
  <si>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</si>
  <si>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</si>
  <si>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</si>
  <si>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</si>
  <si>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</si>
  <si>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</si>
  <si>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</si>
  <si>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</si>
  <si>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</si>
  <si>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</si>
  <si>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</si>
  <si>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</si>
  <si>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</si>
  <si>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</si>
  <si>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</si>
  <si>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</si>
  <si>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</si>
  <si>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</si>
  <si>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</si>
  <si>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</si>
  <si>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</si>
  <si>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</si>
  <si>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</si>
  <si>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</si>
  <si>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</si>
  <si>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</si>
  <si>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</si>
  <si>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</si>
  <si>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</si>
  <si>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</si>
  <si>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</si>
  <si>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</si>
  <si>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</si>
  <si>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</si>
  <si>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</si>
  <si>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</si>
  <si>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</si>
  <si>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</si>
  <si>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</si>
  <si>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</si>
  <si>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</si>
  <si>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</si>
  <si>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</si>
  <si>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</si>
  <si>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</si>
  <si>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</si>
  <si>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</si>
  <si>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</si>
  <si>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</si>
  <si>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</si>
  <si>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</si>
  <si>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</si>
  <si>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</si>
  <si>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</si>
  <si>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</si>
  <si>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</si>
  <si>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</si>
  <si>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</si>
  <si>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</si>
  <si>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</si>
  <si>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</si>
  <si>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</si>
  <si>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</si>
  <si>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</si>
  <si>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</si>
  <si>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</si>
  <si>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</si>
  <si>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</si>
  <si>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</si>
  <si>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</si>
  <si>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</si>
  <si>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</si>
  <si>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</si>
  <si>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</si>
  <si>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</si>
  <si>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</si>
  <si>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</si>
  <si>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</si>
  <si>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</si>
  <si>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</si>
  <si>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</si>
  <si>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</si>
  <si>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</si>
  <si>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</si>
  <si>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</si>
  <si>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</si>
  <si>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</si>
  <si>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</si>
  <si>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</si>
  <si>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</si>
  <si>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</si>
  <si>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</si>
  <si>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</si>
  <si>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</si>
  <si>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</si>
  <si>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</si>
  <si>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</si>
  <si>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</si>
  <si>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</si>
  <si>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</si>
  <si>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</si>
  <si>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</si>
  <si>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</si>
  <si>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</si>
  <si>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</si>
  <si>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</si>
  <si>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</si>
  <si>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</si>
  <si>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</si>
  <si>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</si>
  <si>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</si>
  <si>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</si>
  <si>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</si>
  <si>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</si>
  <si>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</si>
  <si>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</si>
  <si>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</si>
  <si>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</si>
  <si>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</si>
  <si>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</si>
  <si>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</si>
  <si>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</si>
  <si>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</si>
  <si>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</si>
  <si>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</si>
  <si>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</si>
  <si>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</si>
  <si>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</si>
  <si>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</si>
  <si>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</si>
  <si>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</si>
  <si>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</si>
  <si>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</si>
  <si>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</si>
  <si>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</si>
  <si>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</si>
  <si>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</si>
  <si>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</si>
  <si>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</si>
  <si>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</si>
  <si>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</si>
  <si>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</si>
  <si>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</si>
  <si>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</si>
  <si>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</si>
  <si>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</si>
  <si>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</si>
  <si>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</si>
  <si>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</si>
  <si>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</si>
  <si>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</si>
  <si>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</si>
  <si>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</si>
  <si>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</si>
  <si>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</si>
  <si>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</si>
  <si>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</si>
  <si>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</si>
  <si>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</si>
  <si>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</si>
  <si>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</si>
  <si>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</si>
  <si>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</si>
  <si>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</si>
  <si>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</si>
  <si>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</si>
  <si>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</si>
  <si>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</si>
  <si>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</si>
  <si>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</si>
  <si>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</si>
  <si>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</si>
  <si>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</si>
  <si>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</si>
  <si>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</si>
  <si>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</si>
  <si>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</si>
  <si>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</si>
  <si>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</si>
  <si>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</si>
  <si>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</si>
  <si>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</si>
  <si>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</si>
  <si>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</si>
  <si>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</si>
  <si>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</si>
  <si>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</si>
  <si>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</si>
  <si>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</si>
  <si>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</si>
  <si>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</si>
  <si>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</si>
  <si>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</si>
  <si>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</si>
  <si>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</si>
  <si>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</si>
  <si>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</si>
  <si>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</si>
  <si>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</si>
  <si>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</si>
  <si>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</si>
  <si>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</si>
  <si>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</si>
  <si>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</si>
  <si>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</si>
  <si>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</si>
  <si>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</si>
  <si>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</si>
  <si>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</si>
  <si>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</si>
  <si>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</si>
  <si>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</si>
  <si>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</si>
  <si>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</si>
  <si>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</si>
  <si>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</si>
  <si>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</si>
  <si>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</si>
  <si>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</si>
  <si>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</si>
  <si>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</si>
  <si>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</si>
  <si>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</si>
  <si>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</si>
  <si>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</si>
  <si>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</si>
  <si>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</si>
  <si>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</si>
  <si>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</si>
  <si>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</si>
  <si>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</si>
  <si>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</si>
  <si>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</si>
  <si>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</si>
  <si>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</si>
  <si>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</si>
  <si>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</si>
  <si>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</si>
  <si>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</si>
  <si>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</si>
  <si>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</si>
  <si>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</si>
  <si>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</si>
  <si>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</si>
  <si>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</si>
  <si>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</si>
  <si>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</si>
  <si>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</si>
  <si>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</si>
  <si>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</si>
  <si>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</si>
  <si>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</si>
  <si>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</si>
  <si>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</si>
  <si>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</si>
  <si>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</si>
  <si>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</si>
  <si>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</si>
  <si>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</si>
  <si>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</si>
  <si>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</si>
  <si>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</si>
  <si>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</si>
  <si>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</si>
  <si>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</si>
  <si>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</si>
  <si>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</si>
  <si>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</si>
  <si>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</si>
  <si>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</si>
  <si>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</si>
  <si>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</si>
  <si>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</si>
  <si>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</si>
  <si>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</si>
  <si>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</si>
  <si>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</si>
  <si>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</si>
  <si>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</si>
  <si>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</si>
  <si>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</si>
  <si>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</si>
  <si>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</si>
  <si>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</si>
  <si>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</si>
  <si>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</si>
  <si>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</si>
  <si>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</si>
  <si>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</si>
  <si>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</si>
  <si>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</si>
  <si>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</si>
  <si>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</si>
  <si>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</si>
  <si>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</si>
  <si>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</si>
  <si>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</si>
  <si>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</si>
  <si>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</si>
  <si>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</si>
  <si>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</si>
  <si>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</si>
  <si>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</si>
  <si>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</si>
  <si>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</si>
  <si>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</si>
  <si>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</si>
  <si>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</si>
  <si>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</si>
  <si>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</si>
  <si>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</si>
  <si>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</si>
  <si>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</si>
  <si>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</si>
  <si>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</si>
  <si>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</si>
  <si>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</si>
  <si>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</si>
  <si>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</si>
  <si>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</si>
  <si>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</si>
  <si>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</si>
  <si>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</si>
  <si>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</si>
  <si>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</si>
  <si>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</si>
  <si>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</si>
  <si>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</si>
  <si>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</si>
  <si>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</si>
  <si>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</si>
  <si>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</si>
  <si>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</si>
  <si>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</si>
  <si>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</si>
  <si>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</si>
  <si>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</si>
  <si>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</si>
  <si>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</si>
  <si>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</si>
  <si>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</si>
  <si>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</si>
  <si>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</si>
  <si>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</si>
  <si>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</si>
  <si>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</si>
  <si>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</si>
  <si>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</si>
  <si>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</si>
  <si>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</si>
  <si>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</si>
  <si>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</si>
  <si>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</si>
  <si>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</si>
  <si>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</si>
  <si>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</si>
  <si>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</si>
  <si>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</si>
  <si>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</si>
  <si>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</si>
  <si>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</si>
  <si>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</si>
  <si>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</si>
  <si>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</si>
  <si>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</si>
  <si>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</si>
  <si>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</si>
  <si>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</si>
  <si>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</si>
  <si>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</si>
  <si>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</si>
  <si>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</si>
  <si>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</si>
  <si>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</si>
  <si>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</si>
  <si>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</si>
  <si>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</si>
  <si>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</si>
  <si>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</si>
  <si>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</si>
  <si>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</si>
  <si>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</si>
  <si>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</si>
  <si>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</si>
  <si>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</si>
  <si>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</si>
  <si>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</si>
  <si>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</si>
  <si>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</si>
  <si>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</si>
  <si>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</si>
  <si>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</si>
  <si>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</si>
  <si>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</si>
  <si>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</si>
  <si>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</si>
  <si>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</si>
  <si>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</si>
  <si>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</si>
  <si>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</si>
  <si>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</si>
  <si>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</si>
  <si>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</si>
  <si>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</si>
  <si>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</si>
  <si>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</si>
  <si>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</si>
  <si>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</si>
  <si>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</si>
  <si>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</si>
  <si>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</si>
  <si>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</si>
  <si>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</si>
  <si>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</si>
  <si>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</si>
  <si>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</si>
  <si>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</si>
  <si>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</si>
  <si>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</si>
  <si>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</si>
  <si>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</si>
  <si>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</si>
  <si>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</si>
  <si>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</si>
  <si>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</si>
  <si>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</si>
  <si>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</si>
  <si>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</si>
  <si>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</si>
  <si>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</si>
  <si>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</si>
  <si>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</si>
  <si>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</si>
  <si>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</si>
  <si>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</si>
  <si>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</si>
  <si>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</si>
  <si>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</si>
  <si>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</si>
  <si>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</si>
  <si>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</si>
  <si>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</si>
  <si>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</si>
  <si>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</si>
  <si>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</si>
  <si>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</si>
  <si>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</si>
  <si>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</si>
  <si>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</si>
  <si>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</si>
  <si>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</si>
  <si>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</si>
  <si>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</si>
  <si>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</si>
  <si>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</si>
  <si>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</si>
  <si>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</si>
  <si>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</si>
  <si>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</si>
  <si>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</si>
  <si>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</si>
  <si>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</si>
  <si>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</si>
  <si>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</si>
  <si>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</si>
  <si>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</si>
  <si>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</si>
  <si>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</si>
  <si>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</si>
  <si>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</si>
  <si>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</si>
  <si>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</si>
  <si>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</si>
  <si>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</si>
  <si>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</si>
  <si>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</si>
  <si>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</si>
  <si>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</si>
  <si>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</si>
  <si>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</si>
  <si>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</si>
  <si>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</si>
  <si>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</si>
  <si>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</si>
  <si>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</si>
  <si>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</si>
  <si>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</si>
  <si>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</si>
  <si>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</si>
  <si>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</si>
  <si>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</si>
  <si>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</si>
  <si>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</si>
  <si>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</si>
  <si>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</si>
  <si>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</si>
  <si>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</si>
  <si>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</si>
  <si>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</si>
  <si>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</si>
  <si>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</si>
  <si>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</si>
  <si>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</si>
  <si>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</si>
  <si>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</si>
  <si>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</si>
  <si>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</si>
  <si>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</si>
  <si>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</si>
  <si>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</si>
  <si>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</si>
  <si>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</si>
  <si>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</si>
  <si>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</si>
  <si>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</si>
  <si>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</si>
  <si>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</si>
  <si>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</si>
  <si>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</si>
  <si>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</si>
  <si>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</si>
  <si>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</si>
  <si>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</si>
  <si>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</si>
  <si>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</si>
  <si>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</si>
  <si>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</si>
  <si>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</si>
  <si>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</si>
  <si>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</si>
  <si>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</si>
  <si>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</si>
  <si>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</si>
  <si>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</si>
  <si>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</si>
  <si>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</si>
  <si>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</si>
  <si>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</si>
  <si>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</si>
  <si>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</si>
  <si>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</si>
  <si>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</si>
  <si>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</si>
  <si>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</si>
  <si>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</si>
  <si>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</si>
  <si>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</si>
  <si>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</si>
  <si>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</si>
  <si>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</si>
  <si>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</si>
  <si>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</si>
  <si>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</si>
  <si>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</si>
  <si>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</si>
  <si>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</si>
  <si>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</si>
  <si>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</si>
  <si>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</si>
  <si>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</si>
  <si>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</si>
  <si>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</si>
  <si>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</si>
  <si>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</si>
  <si>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</si>
  <si>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</si>
  <si>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</si>
  <si>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</si>
  <si>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</si>
  <si>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</si>
  <si>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</si>
  <si>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</si>
  <si>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</si>
  <si>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</si>
  <si>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</si>
  <si>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</si>
  <si>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</si>
  <si>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</si>
  <si>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</si>
  <si>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</si>
  <si>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</si>
  <si>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</si>
  <si>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</si>
  <si>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</si>
  <si>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</si>
  <si>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</si>
  <si>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</si>
  <si>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</si>
  <si>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</si>
  <si>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</si>
  <si>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</si>
  <si>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</si>
  <si>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</si>
  <si>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</si>
  <si>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</si>
  <si>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</si>
  <si>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</si>
  <si>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</si>
  <si>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</si>
  <si>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</si>
  <si>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</si>
  <si>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</si>
  <si>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</si>
  <si>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</si>
  <si>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</si>
  <si>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</si>
  <si>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</si>
  <si>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</si>
  <si>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</si>
  <si>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</si>
  <si>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</si>
  <si>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</si>
  <si>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</si>
  <si>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</si>
  <si>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</si>
  <si>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</si>
  <si>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</si>
  <si>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</si>
  <si>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</si>
  <si>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</si>
  <si>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</si>
  <si>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</si>
  <si>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</si>
  <si>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</si>
  <si>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</si>
  <si>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</si>
  <si>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</si>
  <si>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</si>
  <si>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</si>
  <si>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</si>
  <si>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</si>
  <si>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</si>
  <si>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</si>
  <si>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</si>
  <si>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</si>
  <si>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</si>
  <si>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</si>
  <si>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</si>
  <si>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</si>
  <si>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</si>
  <si>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</si>
  <si>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</si>
  <si>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</si>
  <si>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</si>
  <si>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</si>
  <si>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</si>
  <si>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</si>
  <si>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</si>
  <si>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</si>
  <si>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</si>
  <si>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</si>
  <si>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</si>
  <si>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</si>
  <si>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</si>
  <si>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</si>
  <si>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</si>
  <si>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</si>
  <si>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</si>
  <si>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</si>
  <si>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</si>
  <si>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</si>
  <si>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</si>
  <si>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</si>
  <si>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</si>
  <si>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</si>
  <si>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</si>
  <si>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</si>
  <si>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</si>
  <si>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</si>
  <si>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</si>
  <si>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</si>
  <si>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</si>
  <si>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</si>
  <si>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</si>
  <si>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</si>
  <si>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</si>
  <si>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</si>
  <si>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</si>
  <si>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</si>
  <si>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</si>
  <si>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</si>
  <si>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</si>
  <si>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</si>
  <si>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</si>
  <si>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</si>
  <si>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</si>
  <si>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</si>
  <si>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</si>
  <si>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</si>
  <si>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</si>
  <si>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</si>
  <si>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</si>
  <si>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</si>
  <si>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</si>
  <si>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</si>
  <si>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</si>
  <si>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</si>
  <si>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</si>
  <si>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</si>
  <si>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</si>
  <si>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</si>
  <si>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</si>
  <si>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</si>
  <si>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</si>
  <si>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</si>
  <si>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</si>
  <si>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</si>
  <si>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</si>
  <si>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</si>
  <si>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</si>
  <si>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</si>
  <si>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</si>
  <si>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</si>
  <si>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</si>
  <si>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</si>
  <si>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</si>
  <si>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</si>
  <si>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</si>
  <si>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</si>
  <si>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</si>
  <si>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</si>
  <si>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</si>
  <si>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</si>
  <si>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</si>
  <si>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</si>
  <si>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</si>
  <si>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</si>
  <si>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</si>
  <si>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</si>
  <si>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</si>
  <si>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</si>
  <si>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</si>
  <si>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</si>
  <si>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</si>
  <si>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</si>
  <si>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</si>
  <si>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</si>
  <si>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</si>
  <si>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</si>
  <si>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</si>
  <si>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</si>
  <si>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</si>
  <si>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</si>
  <si>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</si>
  <si>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</si>
  <si>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</si>
  <si>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</si>
  <si>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</si>
  <si>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</si>
  <si>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</si>
  <si>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</si>
  <si>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</si>
  <si>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</si>
  <si>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</si>
  <si>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</si>
  <si>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</si>
  <si>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</si>
  <si>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</si>
  <si>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</si>
  <si>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</si>
  <si>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</si>
  <si>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</si>
  <si>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</si>
  <si>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</si>
  <si>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</si>
  <si>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</si>
  <si>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</si>
  <si>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</si>
  <si>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</si>
  <si>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</si>
  <si>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</si>
  <si>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</si>
  <si>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</si>
  <si>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</si>
  <si>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</si>
  <si>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</si>
  <si>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</si>
  <si>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</si>
  <si>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</si>
  <si>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</si>
  <si>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</si>
  <si>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</si>
  <si>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</si>
  <si>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</si>
  <si>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</si>
  <si>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</si>
  <si>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</si>
  <si>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</si>
  <si>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</si>
  <si>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</si>
  <si>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</si>
  <si>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</si>
  <si>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</si>
  <si>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</si>
  <si>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</si>
  <si>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</si>
  <si>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</si>
  <si>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</si>
  <si>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</si>
  <si>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</si>
  <si>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</si>
  <si>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</si>
  <si>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</si>
  <si>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</si>
  <si>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</si>
  <si>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</si>
  <si>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</si>
  <si>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</si>
  <si>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</si>
  <si>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</si>
  <si>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</si>
  <si>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</si>
  <si>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</si>
  <si>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</si>
  <si>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</si>
  <si>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</si>
  <si>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</si>
  <si>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</si>
  <si>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</si>
  <si>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</si>
  <si>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</si>
  <si>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</si>
  <si>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</si>
  <si>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</si>
  <si>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</si>
  <si>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</si>
  <si>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</si>
  <si>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</si>
  <si>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</si>
  <si>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</si>
  <si>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</si>
  <si>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</si>
  <si>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</si>
  <si>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</si>
  <si>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</si>
  <si>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</si>
  <si>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</si>
  <si>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</si>
  <si>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</si>
  <si>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</si>
  <si>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</si>
  <si>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</si>
  <si>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</si>
  <si>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</si>
  <si>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</si>
  <si>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</si>
  <si>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</si>
  <si>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</si>
  <si>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</si>
  <si>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</si>
  <si>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</si>
  <si>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</si>
  <si>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</si>
  <si>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</si>
  <si>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</si>
  <si>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</si>
  <si>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</si>
  <si>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</si>
  <si>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</si>
  <si>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</si>
  <si>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</si>
  <si>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</si>
  <si>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</si>
  <si>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</si>
  <si>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</si>
  <si>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</si>
  <si>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</si>
  <si>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</si>
  <si>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</si>
  <si>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</si>
  <si>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</si>
  <si>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</si>
  <si>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</si>
  <si>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</si>
  <si>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</si>
  <si>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</si>
  <si>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</si>
  <si>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</si>
  <si>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</si>
  <si>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</si>
  <si>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</si>
  <si>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</si>
  <si>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</si>
  <si>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</si>
  <si>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</si>
  <si>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</si>
  <si>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</si>
  <si>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</si>
  <si>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</si>
  <si>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</si>
  <si>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</si>
  <si>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</si>
  <si>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</si>
  <si>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</si>
  <si>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</si>
  <si>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</si>
  <si>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</si>
  <si>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</si>
  <si>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</si>
  <si>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</si>
  <si>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</si>
  <si>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</si>
  <si>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</si>
  <si>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</si>
  <si>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</si>
  <si>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</si>
  <si>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</si>
  <si>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</si>
  <si>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</si>
  <si>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</si>
  <si>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</si>
  <si>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</si>
  <si>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</si>
  <si>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</si>
  <si>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</si>
  <si>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</si>
  <si>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</si>
  <si>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</si>
  <si>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</si>
  <si>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</si>
  <si>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</si>
  <si>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</si>
  <si>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</si>
  <si>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</si>
  <si>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</si>
  <si>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</si>
  <si>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</si>
  <si>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</si>
  <si>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</si>
  <si>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</si>
  <si>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</si>
  <si>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</si>
  <si>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</si>
  <si>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</si>
  <si>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</si>
  <si>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</si>
  <si>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</si>
  <si>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</si>
  <si>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</si>
  <si>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</si>
  <si>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</si>
  <si>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</si>
  <si>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</si>
  <si>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</si>
  <si>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</si>
  <si>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</si>
  <si>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</si>
  <si>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</si>
  <si>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</si>
  <si>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</si>
  <si>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</si>
  <si>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</si>
  <si>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</si>
  <si>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</si>
  <si>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</si>
  <si>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</si>
  <si>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</si>
  <si>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</si>
  <si>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</si>
  <si>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</si>
  <si>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</si>
  <si>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</si>
  <si>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</si>
  <si>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</si>
  <si>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</si>
  <si>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</si>
  <si>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</si>
  <si>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</si>
  <si>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</si>
  <si>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</si>
  <si>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</si>
  <si>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</si>
  <si>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</si>
  <si>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</si>
  <si>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</si>
  <si>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</si>
  <si>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</si>
  <si>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</si>
  <si>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</si>
  <si>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</si>
  <si>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</si>
  <si>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</si>
  <si>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</si>
  <si>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</si>
  <si>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</si>
  <si>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</si>
  <si>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</si>
  <si>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</si>
  <si>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</si>
  <si>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</si>
  <si>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</si>
  <si>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</si>
  <si>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</si>
  <si>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</si>
  <si>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</si>
  <si>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</si>
  <si>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</si>
  <si>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</si>
  <si>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</si>
  <si>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</si>
  <si>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</si>
  <si>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</si>
  <si>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</si>
  <si>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</si>
  <si>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</si>
  <si>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</si>
  <si>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</si>
  <si>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</si>
  <si>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</si>
  <si>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</si>
  <si>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</si>
  <si>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</si>
  <si>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</si>
  <si>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</si>
  <si>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</si>
  <si>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</si>
  <si>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</si>
  <si>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</si>
  <si>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</si>
  <si>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</si>
  <si>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</si>
  <si>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</si>
  <si>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</si>
  <si>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</si>
  <si>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</si>
  <si>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</si>
  <si>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</si>
  <si>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</si>
  <si>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</si>
  <si>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</si>
  <si>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</si>
  <si>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</si>
  <si>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</si>
  <si>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</si>
  <si>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</si>
  <si>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</si>
  <si>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</si>
  <si>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</si>
  <si>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</si>
  <si>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</si>
  <si>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</si>
  <si>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</si>
  <si>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</si>
  <si>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</si>
  <si>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</si>
  <si>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</si>
  <si>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</si>
  <si>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</si>
  <si>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</si>
  <si>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</si>
  <si>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</si>
  <si>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</si>
  <si>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</si>
  <si>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</si>
  <si>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</si>
  <si>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</si>
  <si>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</si>
  <si>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</si>
  <si>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</si>
  <si>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</si>
  <si>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</si>
  <si>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</si>
  <si>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</si>
  <si>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</si>
  <si>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</si>
  <si>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</si>
  <si>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</si>
  <si>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</si>
  <si>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</si>
  <si>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</si>
  <si>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</si>
  <si>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</si>
  <si>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</si>
  <si>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</si>
  <si>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</si>
  <si>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</si>
  <si>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</si>
  <si>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</si>
  <si>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</si>
  <si>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</si>
  <si>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</si>
  <si>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</si>
  <si>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</si>
  <si>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</si>
  <si>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</si>
  <si>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</si>
  <si>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</si>
  <si>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</si>
  <si>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</si>
  <si>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</si>
  <si>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</si>
  <si>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</si>
  <si>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</si>
  <si>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</si>
  <si>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</si>
  <si>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</si>
  <si>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</si>
  <si>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</si>
  <si>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</si>
  <si>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</si>
  <si>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</si>
  <si>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</si>
  <si>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</si>
  <si>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</si>
  <si>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</si>
  <si>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</si>
  <si>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</si>
  <si>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</si>
  <si>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</si>
  <si>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</si>
  <si>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</si>
  <si>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</si>
  <si>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</si>
  <si>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</si>
  <si>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</si>
  <si>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</si>
  <si>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</si>
  <si>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</si>
  <si>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</si>
  <si>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</si>
  <si>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</si>
  <si>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</si>
  <si>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</si>
  <si>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</si>
  <si>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</si>
  <si>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</si>
  <si>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</si>
  <si>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</si>
  <si>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</si>
  <si>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</si>
  <si>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</si>
  <si>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</si>
  <si>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</si>
  <si>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</si>
  <si>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</si>
  <si>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</si>
  <si>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</si>
  <si>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</si>
  <si>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</si>
  <si>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</si>
  <si>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</si>
  <si>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</si>
  <si>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</si>
  <si>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</si>
  <si>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</si>
  <si>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</si>
  <si>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</si>
  <si>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</si>
  <si>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</si>
  <si>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</si>
  <si>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</si>
  <si>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</si>
  <si>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</si>
  <si>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</si>
  <si>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</si>
  <si>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</si>
  <si>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</si>
  <si>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</si>
  <si>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</si>
  <si>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</si>
  <si>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</si>
  <si>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</si>
  <si>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</si>
  <si>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</si>
  <si>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</si>
  <si>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</si>
  <si>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</si>
  <si>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</si>
  <si>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</si>
  <si>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</si>
  <si>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</si>
  <si>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</si>
  <si>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</si>
  <si>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</si>
  <si>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</si>
  <si>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</si>
  <si>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</si>
  <si>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</si>
  <si>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</si>
  <si>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</si>
  <si>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</si>
  <si>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</si>
  <si>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</si>
  <si>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</si>
  <si>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</si>
  <si>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</si>
  <si>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</si>
  <si>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</si>
  <si>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</si>
  <si>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</si>
  <si>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</si>
  <si>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</si>
  <si>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</si>
  <si>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</si>
  <si>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</si>
  <si>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</si>
  <si>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</si>
  <si>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</si>
  <si>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</si>
  <si>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</si>
  <si>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</si>
  <si>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</si>
  <si>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</si>
  <si>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</si>
  <si>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</si>
  <si>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</si>
  <si>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</si>
  <si>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</si>
  <si>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</si>
  <si>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</si>
  <si>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</si>
  <si>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</si>
  <si>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</si>
  <si>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</si>
  <si>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</si>
  <si>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</si>
  <si>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</si>
  <si>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</si>
  <si>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</si>
  <si>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</si>
  <si>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</si>
  <si>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</si>
  <si>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</si>
  <si>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</si>
  <si>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</si>
  <si>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</si>
  <si>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</si>
  <si>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</si>
  <si>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</si>
  <si>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</si>
  <si>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</si>
  <si>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</si>
  <si>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</si>
  <si>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</si>
  <si>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</si>
  <si>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</si>
  <si>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</si>
  <si>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</si>
  <si>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</si>
  <si>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</si>
  <si>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</si>
  <si>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</si>
  <si>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</si>
  <si>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</si>
  <si>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</si>
  <si>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</si>
  <si>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</si>
  <si>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</si>
  <si>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</si>
  <si>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</si>
  <si>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</si>
  <si>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</si>
  <si>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</si>
  <si>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</si>
  <si>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</si>
  <si>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</si>
  <si>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</si>
  <si>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</si>
  <si>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</si>
  <si>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</si>
  <si>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</si>
  <si>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</si>
  <si>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</si>
  <si>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</si>
  <si>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</si>
  <si>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</si>
  <si>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</si>
  <si>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</si>
  <si>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</si>
  <si>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</si>
  <si>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</si>
  <si>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</si>
  <si>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</si>
  <si>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</si>
  <si>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</si>
  <si>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</si>
  <si>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</si>
  <si>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</si>
  <si>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</si>
  <si>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</si>
  <si>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</si>
  <si>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</si>
  <si>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</si>
  <si>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</si>
  <si>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</si>
  <si>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</si>
  <si>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</si>
  <si>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</si>
  <si>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</si>
  <si>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</si>
  <si>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</si>
  <si>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</si>
  <si>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</si>
  <si>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</si>
  <si>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</si>
  <si>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</si>
  <si>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</si>
  <si>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</si>
  <si>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</si>
  <si>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</si>
  <si>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</si>
  <si>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</si>
  <si>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</si>
  <si>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</si>
  <si>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</si>
  <si>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</si>
  <si>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</si>
  <si>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</si>
  <si>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</si>
  <si>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</si>
  <si>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</si>
  <si>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</si>
  <si>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</si>
  <si>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</si>
  <si>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</si>
  <si>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</si>
  <si>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</si>
  <si>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</si>
  <si>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</si>
  <si>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</si>
  <si>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</si>
  <si>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</si>
  <si>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</si>
  <si>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</si>
  <si>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</si>
  <si>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</si>
  <si>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</si>
  <si>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</si>
  <si>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</si>
  <si>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</si>
  <si>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</si>
  <si>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</si>
  <si>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</si>
  <si>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</si>
  <si>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</si>
  <si>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</si>
  <si>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</si>
  <si>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</si>
  <si>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</si>
  <si>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</si>
  <si>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</si>
  <si>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</si>
  <si>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</si>
  <si>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</si>
  <si>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</si>
  <si>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</si>
  <si>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</si>
  <si>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</si>
  <si>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</si>
  <si>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</si>
  <si>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</si>
  <si>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</si>
  <si>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</si>
  <si>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</si>
  <si>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</si>
  <si>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</si>
  <si>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</si>
  <si>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</si>
  <si>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</si>
  <si>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</si>
  <si>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</si>
  <si>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</si>
  <si>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</si>
  <si>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</si>
  <si>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</si>
  <si>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</si>
  <si>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</si>
  <si>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</si>
  <si>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</si>
  <si>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</si>
  <si>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</si>
  <si>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</si>
  <si>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</si>
  <si>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</si>
  <si>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</si>
  <si>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</si>
  <si>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</si>
  <si>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</si>
  <si>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</si>
  <si>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</si>
  <si>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</si>
  <si>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</si>
  <si>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</si>
  <si>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</si>
  <si>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</si>
  <si>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</si>
  <si>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</si>
  <si>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</si>
  <si>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</si>
  <si>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</si>
  <si>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</si>
  <si>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</si>
  <si>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</si>
  <si>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</si>
  <si>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</si>
  <si>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</si>
  <si>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</si>
  <si>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</si>
  <si>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</si>
  <si>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</si>
  <si>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</si>
  <si>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</si>
  <si>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</si>
  <si>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</si>
  <si>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</si>
  <si>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</si>
  <si>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</si>
  <si>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</si>
  <si>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</si>
  <si>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</si>
  <si>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</si>
  <si>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</si>
  <si>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</si>
  <si>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</si>
  <si>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</si>
  <si>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</si>
  <si>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</si>
  <si>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</si>
  <si>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</si>
  <si>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</si>
  <si>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</si>
  <si>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</si>
  <si>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</si>
  <si>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</si>
  <si>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</si>
  <si>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</si>
  <si>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</si>
  <si>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</si>
  <si>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</si>
  <si>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</si>
  <si>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</si>
  <si>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</si>
  <si>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</si>
  <si>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</si>
  <si>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</si>
  <si>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</si>
  <si>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</si>
  <si>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</si>
  <si>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</si>
  <si>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</si>
  <si>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</si>
  <si>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</si>
  <si>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</si>
  <si>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</si>
  <si>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</si>
  <si>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</si>
  <si>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</si>
  <si>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</si>
  <si>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</si>
  <si>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</si>
  <si>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</si>
  <si>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</si>
  <si>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</si>
  <si>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</si>
  <si>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</si>
  <si>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</si>
  <si>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</si>
  <si>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</si>
  <si>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</si>
  <si>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</si>
  <si>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</si>
  <si>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</si>
  <si>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</si>
  <si>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</si>
  <si>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</si>
  <si>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</si>
  <si>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</si>
  <si>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</si>
  <si>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</si>
  <si>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</si>
  <si>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</si>
  <si>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</si>
  <si>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</si>
  <si>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</si>
  <si>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</si>
  <si>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</si>
  <si>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</si>
  <si>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</si>
  <si>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</si>
  <si>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</si>
  <si>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</si>
  <si>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</si>
  <si>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</si>
  <si>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</si>
  <si>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</si>
  <si>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</si>
  <si>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</si>
  <si>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</si>
  <si>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</si>
  <si>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</si>
  <si>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</si>
  <si>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</si>
  <si>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</si>
  <si>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</si>
  <si>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</si>
  <si>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</si>
  <si>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</si>
  <si>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</si>
  <si>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</si>
  <si>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</si>
  <si>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</si>
  <si>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</si>
  <si>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</si>
  <si>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</si>
  <si>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</si>
  <si>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</si>
  <si>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</si>
  <si>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</si>
  <si>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</si>
  <si>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</si>
  <si>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</si>
  <si>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</si>
  <si>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</si>
  <si>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</si>
  <si>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</si>
  <si>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</si>
  <si>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</si>
  <si>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</si>
  <si>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</si>
  <si>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</si>
  <si>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</si>
  <si>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</si>
  <si>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</si>
  <si>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</si>
  <si>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</si>
  <si>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</si>
  <si>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</si>
  <si>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</si>
  <si>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</si>
  <si>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</si>
  <si>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</si>
  <si>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</si>
  <si>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</si>
  <si>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</si>
  <si>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</si>
  <si>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</si>
  <si>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</si>
  <si>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</si>
  <si>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</si>
  <si>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</si>
  <si>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</si>
  <si>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</si>
  <si>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</si>
  <si>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</si>
  <si>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</si>
  <si>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</si>
  <si>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</si>
  <si>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</si>
  <si>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</si>
  <si>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</si>
  <si>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</si>
  <si>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</si>
  <si>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</si>
  <si>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</si>
  <si>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</si>
  <si>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</si>
  <si>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</si>
  <si>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</si>
  <si>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</si>
  <si>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</si>
  <si>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</si>
  <si>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</si>
  <si>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</si>
  <si>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</si>
  <si>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</si>
  <si>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</si>
  <si>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</si>
  <si>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</si>
  <si>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</si>
  <si>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</si>
  <si>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</si>
  <si>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</si>
  <si>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</si>
  <si>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</si>
  <si>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</si>
  <si>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</si>
  <si>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</si>
  <si>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</si>
  <si>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</si>
  <si>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</si>
  <si>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</si>
  <si>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</si>
  <si>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</si>
  <si>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</si>
  <si>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</si>
  <si>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</si>
  <si>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</si>
  <si>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</si>
  <si>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</si>
  <si>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</si>
  <si>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</si>
  <si>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</si>
  <si>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</si>
  <si>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</si>
  <si>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</si>
  <si>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</si>
  <si>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</si>
  <si>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</si>
  <si>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</si>
  <si>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</si>
  <si>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</si>
  <si>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</si>
  <si>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</si>
  <si>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</si>
  <si>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</si>
  <si>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</si>
  <si>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</si>
  <si>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</si>
  <si>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</si>
  <si>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</si>
  <si>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</si>
  <si>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</si>
  <si>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</si>
  <si>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</si>
  <si>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</si>
  <si>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</si>
  <si>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</si>
  <si>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</si>
  <si>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</si>
  <si>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</si>
  <si>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</si>
  <si>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</si>
  <si>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</si>
  <si>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</si>
  <si>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</si>
  <si>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</si>
  <si>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</si>
  <si>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</si>
  <si>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</si>
  <si>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</si>
  <si>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</si>
  <si>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</si>
  <si>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</si>
  <si>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</si>
  <si>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</si>
  <si>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</si>
  <si>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</si>
  <si>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</si>
  <si>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</si>
  <si>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</si>
  <si>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</si>
  <si>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</si>
  <si>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</si>
  <si>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</si>
  <si>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</si>
  <si>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</si>
  <si>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</si>
  <si>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</si>
  <si>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</si>
  <si>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</si>
  <si>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</si>
  <si>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</si>
  <si>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</si>
  <si>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</si>
  <si>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</si>
  <si>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</si>
  <si>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</si>
  <si>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</si>
  <si>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</si>
  <si>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</si>
  <si>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</si>
  <si>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</si>
  <si>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</si>
  <si>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</si>
  <si>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</si>
  <si>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</si>
  <si>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</si>
  <si>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</si>
  <si>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</si>
  <si>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</si>
  <si>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</si>
  <si>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</si>
  <si>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</si>
  <si>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</si>
  <si>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</si>
  <si>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</si>
  <si>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</si>
  <si>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</si>
  <si>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</si>
  <si>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</si>
  <si>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</si>
  <si>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</si>
  <si>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</si>
  <si>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</si>
  <si>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</si>
  <si>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</si>
  <si>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</si>
  <si>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</si>
  <si>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</si>
  <si>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</si>
  <si>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</si>
  <si>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</si>
  <si>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</si>
  <si>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</si>
  <si>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</si>
  <si>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</si>
  <si>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</si>
  <si>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</si>
  <si>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</si>
  <si>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</si>
  <si>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</si>
  <si>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</si>
  <si>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</si>
  <si>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</si>
  <si>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</si>
  <si>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</si>
  <si>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</si>
  <si>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</si>
  <si>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</si>
  <si>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</si>
  <si>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</si>
  <si>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</si>
  <si>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</si>
  <si>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</si>
  <si>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</si>
  <si>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</si>
  <si>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</si>
  <si>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</si>
  <si>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</si>
  <si>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</si>
  <si>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</si>
  <si>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</si>
  <si>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</si>
  <si>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</si>
  <si>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</si>
  <si>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</si>
  <si>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</si>
  <si>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</si>
  <si>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</si>
  <si>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</si>
  <si>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</si>
  <si>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</si>
  <si>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</si>
  <si>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</si>
  <si>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</si>
  <si>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</si>
  <si>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</si>
  <si>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</si>
  <si>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</si>
  <si>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</si>
  <si>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</si>
  <si>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</si>
  <si>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</si>
  <si>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</si>
  <si>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</si>
  <si>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</si>
  <si>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</si>
  <si>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</si>
  <si>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</si>
  <si>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</si>
  <si>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</si>
  <si>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</si>
  <si>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</si>
  <si>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</si>
  <si>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</si>
  <si>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</si>
  <si>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</si>
  <si>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</si>
  <si>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</si>
  <si>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</si>
  <si>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</si>
  <si>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</si>
  <si>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</si>
  <si>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</si>
  <si>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</si>
  <si>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</si>
  <si>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</si>
  <si>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</si>
  <si>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</si>
  <si>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</si>
  <si>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</si>
  <si>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</si>
  <si>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</si>
  <si>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</si>
  <si>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</si>
  <si>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</si>
  <si>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</si>
  <si>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</si>
  <si>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</si>
  <si>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</si>
  <si>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</si>
  <si>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</si>
  <si>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</si>
  <si>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</si>
  <si>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</si>
  <si>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</si>
  <si>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</si>
  <si>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</si>
  <si>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</si>
  <si>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</si>
  <si>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</si>
  <si>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</si>
  <si>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</si>
  <si>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</si>
  <si>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</si>
  <si>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</si>
  <si>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</si>
  <si>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</si>
  <si>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</si>
  <si>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</si>
  <si>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</si>
  <si>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</si>
  <si>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</si>
  <si>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</si>
  <si>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</si>
  <si>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</si>
  <si>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</si>
  <si>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</si>
  <si>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</si>
  <si>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</si>
  <si>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</si>
  <si>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</si>
  <si>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</si>
  <si>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</si>
  <si>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</si>
  <si>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</si>
  <si>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</si>
  <si>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</si>
  <si>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</si>
  <si>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</si>
  <si>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</si>
  <si>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</si>
  <si>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</si>
  <si>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</si>
  <si>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</si>
  <si>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</si>
  <si>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</si>
  <si>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</si>
  <si>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</si>
  <si>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</si>
  <si>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</si>
  <si>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</si>
  <si>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</si>
  <si>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</si>
  <si>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</si>
  <si>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</si>
  <si>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</si>
  <si>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</si>
  <si>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</si>
  <si>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</si>
  <si>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</si>
  <si>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</si>
  <si>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</si>
  <si>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</si>
  <si>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</si>
  <si>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</si>
  <si>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</si>
  <si>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</si>
  <si>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</si>
  <si>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</si>
  <si>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</si>
  <si>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</si>
  <si>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</si>
  <si>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</si>
  <si>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</si>
  <si>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</si>
  <si>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</si>
  <si>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</si>
  <si>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</si>
  <si>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</si>
  <si>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</si>
  <si>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</si>
  <si>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</si>
  <si>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</si>
  <si>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</si>
  <si>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</si>
  <si>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</si>
  <si>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</si>
  <si>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</si>
  <si>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</si>
  <si>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</si>
  <si>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</si>
  <si>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</si>
  <si>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</si>
  <si>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</si>
  <si>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</si>
  <si>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</si>
  <si>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</si>
  <si>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</si>
  <si>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</si>
  <si>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</si>
  <si>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</si>
  <si>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</si>
  <si>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</si>
  <si>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</si>
  <si>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</si>
  <si>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</si>
  <si>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</si>
  <si>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</si>
  <si>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</si>
  <si>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</si>
  <si>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</si>
  <si>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</si>
  <si>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</si>
  <si>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</si>
  <si>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</si>
  <si>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</si>
  <si>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</si>
  <si>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</si>
  <si>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</si>
  <si>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</si>
  <si>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</si>
  <si>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</si>
  <si>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</si>
  <si>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</si>
  <si>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</si>
  <si>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</si>
  <si>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</si>
  <si>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</si>
  <si>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</si>
  <si>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</si>
  <si>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</si>
  <si>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</si>
  <si>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</si>
  <si>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</si>
  <si>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</si>
  <si>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</si>
  <si>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</si>
  <si>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</si>
  <si>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</si>
  <si>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</si>
  <si>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</si>
  <si>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</si>
  <si>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</si>
  <si>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</si>
  <si>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</si>
  <si>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</si>
  <si>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</si>
  <si>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</si>
  <si>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</si>
  <si>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</si>
  <si>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</si>
  <si>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</si>
  <si>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</si>
  <si>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</si>
  <si>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</si>
  <si>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</si>
  <si>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</si>
  <si>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</si>
  <si>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</si>
  <si>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</si>
  <si>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</si>
  <si>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</si>
  <si>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</si>
  <si>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</si>
  <si>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</si>
  <si>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</si>
  <si>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</si>
  <si>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</si>
  <si>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</si>
  <si>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</si>
  <si>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</si>
  <si>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</si>
  <si>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</si>
  <si>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</si>
  <si>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</si>
  <si>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</si>
  <si>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</si>
  <si>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</si>
  <si>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</si>
  <si>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</si>
  <si>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</si>
  <si>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</si>
  <si>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</si>
  <si>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</si>
  <si>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</si>
  <si>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</si>
  <si>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</si>
  <si>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</si>
  <si>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</si>
  <si>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</si>
  <si>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</si>
  <si>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</si>
  <si>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</si>
  <si>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</si>
  <si>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</si>
  <si>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</si>
  <si>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</si>
  <si>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</si>
  <si>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</si>
  <si>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</si>
  <si>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</si>
  <si>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</si>
  <si>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</si>
  <si>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</si>
  <si>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</si>
  <si>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</si>
  <si>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</si>
  <si>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</si>
  <si>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</si>
  <si>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</si>
  <si>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</si>
  <si>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</si>
  <si>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</si>
  <si>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</si>
  <si>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</si>
  <si>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</si>
  <si>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</si>
  <si>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</si>
  <si>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</si>
  <si>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</si>
  <si>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</si>
  <si>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</si>
  <si>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</si>
  <si>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</si>
  <si>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</si>
  <si>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</si>
  <si>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</si>
  <si>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</si>
  <si>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</si>
  <si>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</si>
  <si>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</si>
  <si>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</si>
  <si>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</si>
  <si>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</si>
  <si>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</si>
  <si>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</si>
  <si>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</si>
  <si>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</si>
  <si>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</si>
  <si>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</si>
  <si>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</si>
  <si>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</si>
  <si>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</si>
  <si>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</si>
  <si>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</si>
  <si>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</si>
  <si>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</si>
  <si>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</si>
  <si>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</si>
  <si>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</si>
  <si>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</si>
  <si>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</si>
  <si>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</si>
  <si>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</si>
  <si>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</si>
  <si>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</si>
  <si>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</si>
  <si>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</si>
  <si>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</si>
  <si>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</si>
  <si>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</si>
  <si>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</si>
  <si>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</si>
  <si>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</si>
  <si>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</si>
  <si>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</si>
  <si>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</si>
  <si>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</si>
  <si>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</si>
  <si>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</si>
  <si>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</si>
  <si>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</si>
  <si>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</si>
  <si>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</si>
  <si>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</si>
  <si>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</si>
  <si>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</si>
  <si>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</si>
  <si>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</si>
  <si>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</si>
  <si>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</si>
  <si>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</si>
  <si>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</si>
  <si>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</si>
  <si>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</si>
  <si>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</si>
  <si>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</si>
  <si>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</si>
  <si>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</si>
  <si>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</si>
  <si>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</si>
  <si>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</si>
  <si>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</si>
  <si>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</si>
  <si>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</si>
  <si>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</si>
  <si>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</si>
  <si>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</si>
  <si>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</si>
  <si>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</si>
  <si>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</si>
  <si>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</si>
  <si>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</si>
  <si>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</si>
  <si>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</si>
  <si>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</si>
  <si>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</si>
  <si>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</si>
  <si>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</si>
  <si>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</si>
  <si>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</si>
  <si>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</si>
  <si>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</si>
  <si>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</si>
  <si>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</si>
  <si>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</si>
  <si>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</si>
  <si>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</si>
  <si>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</si>
  <si>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</si>
  <si>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</si>
  <si>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</si>
  <si>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</si>
  <si>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</si>
  <si>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</si>
  <si>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</si>
  <si>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</si>
  <si>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</si>
  <si>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</si>
  <si>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</si>
  <si>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</si>
  <si>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</si>
  <si>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</si>
  <si>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</si>
  <si>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</si>
  <si>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</si>
  <si>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</si>
  <si>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</si>
  <si>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</si>
  <si>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</si>
  <si>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</si>
  <si>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</si>
  <si>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</si>
  <si>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</si>
  <si>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</si>
  <si>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</si>
  <si>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</si>
  <si>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</si>
  <si>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</si>
  <si>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</si>
  <si>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</si>
  <si>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</si>
  <si>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</si>
  <si>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</si>
  <si>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</si>
  <si>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</si>
  <si>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</si>
  <si>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</si>
  <si>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</si>
  <si>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</si>
  <si>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</si>
  <si>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</si>
  <si>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</si>
  <si>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</si>
  <si>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</si>
  <si>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</si>
  <si>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</si>
  <si>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</si>
  <si>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</si>
  <si>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</si>
  <si>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</si>
  <si>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</si>
  <si>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</si>
  <si>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</si>
  <si>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</si>
  <si>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</si>
  <si>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</si>
  <si>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</si>
  <si>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</si>
  <si>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</si>
  <si>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</si>
  <si>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</si>
  <si>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</si>
  <si>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</si>
  <si>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</si>
  <si>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</si>
  <si>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</si>
  <si>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</si>
  <si>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</si>
  <si>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</si>
  <si>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</si>
  <si>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</si>
  <si>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</si>
  <si>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</si>
  <si>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</si>
  <si>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</si>
  <si>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</si>
  <si>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</si>
  <si>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</si>
  <si>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</si>
  <si>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</si>
  <si>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</si>
  <si>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</si>
  <si>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</si>
  <si>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</si>
  <si>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</si>
  <si>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</si>
  <si>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</si>
  <si>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</si>
  <si>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</si>
  <si>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</si>
  <si>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</si>
  <si>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</si>
  <si>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</si>
  <si>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</si>
  <si>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</si>
  <si>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</si>
  <si>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</si>
  <si>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</si>
  <si>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</si>
  <si>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</si>
  <si>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</si>
  <si>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</si>
  <si>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</si>
  <si>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</si>
  <si>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</si>
  <si>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</si>
  <si>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</si>
  <si>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</si>
  <si>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</si>
  <si>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</si>
  <si>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</si>
  <si>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</si>
  <si>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</si>
  <si>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</si>
  <si>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</si>
  <si>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</si>
  <si>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</si>
  <si>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</si>
  <si>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</si>
  <si>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</si>
  <si>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</si>
  <si>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</si>
  <si>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</si>
  <si>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</si>
  <si>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</si>
  <si>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</si>
  <si>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</si>
  <si>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</si>
  <si>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</si>
  <si>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</si>
  <si>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</si>
  <si>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</si>
  <si>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</si>
  <si>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</si>
  <si>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</si>
  <si>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</si>
  <si>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</si>
  <si>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</si>
  <si>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</si>
  <si>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</si>
  <si>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</si>
  <si>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</si>
  <si>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</si>
  <si>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</si>
  <si>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</si>
  <si>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</si>
  <si>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</si>
  <si>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</si>
  <si>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</si>
  <si>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</si>
  <si>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</si>
  <si>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</si>
  <si>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</si>
  <si>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</si>
  <si>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</si>
  <si>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</si>
  <si>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</si>
  <si>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</si>
  <si>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</si>
  <si>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</si>
  <si>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</si>
  <si>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</si>
  <si>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</si>
  <si>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</si>
  <si>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</si>
  <si>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</si>
  <si>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</si>
  <si>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</si>
  <si>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</si>
  <si>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</si>
  <si>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</si>
  <si>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</si>
  <si>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</si>
  <si>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</si>
  <si>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</si>
  <si>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</si>
  <si>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</si>
  <si>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</si>
  <si>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</si>
  <si>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</si>
  <si>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</si>
  <si>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</si>
  <si>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</si>
  <si>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</si>
  <si>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</si>
  <si>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</si>
  <si>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</si>
  <si>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</si>
  <si>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</si>
  <si>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</si>
  <si>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</si>
  <si>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</si>
  <si>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</si>
  <si>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</si>
  <si>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</si>
  <si>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</si>
  <si>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</si>
  <si>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</si>
  <si>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</si>
  <si>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</si>
  <si>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</si>
  <si>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</si>
  <si>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</si>
  <si>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</si>
  <si>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</si>
  <si>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</si>
  <si>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</si>
  <si>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</si>
  <si>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</si>
  <si>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</si>
  <si>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</si>
  <si>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</si>
  <si>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</si>
  <si>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</si>
  <si>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</si>
  <si>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</si>
  <si>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</si>
  <si>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</si>
  <si>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</si>
  <si>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</si>
  <si>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</si>
  <si>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</si>
  <si>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</si>
  <si>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</si>
  <si>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</si>
  <si>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</si>
  <si>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</si>
  <si>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</si>
  <si>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</si>
  <si>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</si>
  <si>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</si>
  <si>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</si>
  <si>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</si>
  <si>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</si>
  <si>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</si>
  <si>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</si>
  <si>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</si>
  <si>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</si>
  <si>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</si>
  <si>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</si>
  <si>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</si>
  <si>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</si>
  <si>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</si>
  <si>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</si>
  <si>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</si>
  <si>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</si>
  <si>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</si>
  <si>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</si>
  <si>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</si>
  <si>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</si>
  <si>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</si>
  <si>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</si>
  <si>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</si>
  <si>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</si>
  <si>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</si>
  <si>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</si>
  <si>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</si>
  <si>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</si>
  <si>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</si>
  <si>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</si>
  <si>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</si>
  <si>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</si>
  <si>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</si>
  <si>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</si>
  <si>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</si>
  <si>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</si>
  <si>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</si>
  <si>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</si>
  <si>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</si>
  <si>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</si>
  <si>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</si>
  <si>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</si>
  <si>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</si>
  <si>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</si>
  <si>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</si>
  <si>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</si>
  <si>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</si>
  <si>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</si>
  <si>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</si>
  <si>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</si>
  <si>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</si>
  <si>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</si>
  <si>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</si>
  <si>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</si>
  <si>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</si>
  <si>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</si>
  <si>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</si>
  <si>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</si>
  <si>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</si>
  <si>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</si>
  <si>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</si>
  <si>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</si>
  <si>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</si>
  <si>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</si>
  <si>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</si>
  <si>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</si>
  <si>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</si>
  <si>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</si>
  <si>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</si>
  <si>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</si>
  <si>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</si>
  <si>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</si>
  <si>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</si>
  <si>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</si>
  <si>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</si>
  <si>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</si>
  <si>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</si>
  <si>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</si>
  <si>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</si>
  <si>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</si>
  <si>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</si>
  <si>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</si>
  <si>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</si>
  <si>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</si>
  <si>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</si>
  <si>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</si>
  <si>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</si>
  <si>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</si>
  <si>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</si>
  <si>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</si>
  <si>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</si>
  <si>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</si>
  <si>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</si>
  <si>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</si>
  <si>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</si>
  <si>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</si>
  <si>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</si>
  <si>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</si>
  <si>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</si>
  <si>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</si>
  <si>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</si>
  <si>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</si>
  <si>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</si>
  <si>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</si>
  <si>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</si>
  <si>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</si>
  <si>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</si>
  <si>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</si>
  <si>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</si>
  <si>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</si>
  <si>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</si>
  <si>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</si>
  <si>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</si>
  <si>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</si>
  <si>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</si>
  <si>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</si>
  <si>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</si>
  <si>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</si>
  <si>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</si>
  <si>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</si>
  <si>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</si>
  <si>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</si>
  <si>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</si>
  <si>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</si>
  <si>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</si>
  <si>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</si>
  <si>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</si>
  <si>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</si>
  <si>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</si>
  <si>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</si>
  <si>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</si>
  <si>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</si>
  <si>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</si>
  <si>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</si>
  <si>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</si>
  <si>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</si>
  <si>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</si>
  <si>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</si>
  <si>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</si>
  <si>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</si>
  <si>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</si>
  <si>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</si>
  <si>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</si>
  <si>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</si>
  <si>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</si>
  <si>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</si>
  <si>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</si>
  <si>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</si>
  <si>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</si>
  <si>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</si>
  <si>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</si>
  <si>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</si>
  <si>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</si>
  <si>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</si>
  <si>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</si>
  <si>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</si>
  <si>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</si>
  <si>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</si>
  <si>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</si>
  <si>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</si>
  <si>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</si>
  <si>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</si>
  <si>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</si>
  <si>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</si>
  <si>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</si>
  <si>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</si>
  <si>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</si>
  <si>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</si>
  <si>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</si>
  <si>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</si>
  <si>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</si>
  <si>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</si>
  <si>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</si>
  <si>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</si>
  <si>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</si>
  <si>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</si>
  <si>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</si>
  <si>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</si>
  <si>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</si>
  <si>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</si>
  <si>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</si>
  <si>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</si>
  <si>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</si>
  <si>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</si>
  <si>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</si>
  <si>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</si>
  <si>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</si>
  <si>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</si>
  <si>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</si>
  <si>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</si>
  <si>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</si>
  <si>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</si>
  <si>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</si>
  <si>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</si>
  <si>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</si>
  <si>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</si>
  <si>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</si>
  <si>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</si>
  <si>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</si>
  <si>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</si>
  <si>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</si>
  <si>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</si>
  <si>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</si>
  <si>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</si>
  <si>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</si>
  <si>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</si>
  <si>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</si>
  <si>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</si>
  <si>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</si>
  <si>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</si>
  <si>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</si>
  <si>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</si>
  <si>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</si>
  <si>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</si>
  <si>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</si>
  <si>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</si>
  <si>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</si>
  <si>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</si>
  <si>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</si>
  <si>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</si>
  <si>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</si>
  <si>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</si>
  <si>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</si>
  <si>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</si>
  <si>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</si>
  <si>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</si>
  <si>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</si>
  <si>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</si>
  <si>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</si>
  <si>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</si>
  <si>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</si>
  <si>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</si>
  <si>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</si>
  <si>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</si>
  <si>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</si>
  <si>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</si>
  <si>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</si>
  <si>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</si>
  <si>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</si>
  <si>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</si>
  <si>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</si>
  <si>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</si>
  <si>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</si>
  <si>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</si>
  <si>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</si>
  <si>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</si>
  <si>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</si>
  <si>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</si>
  <si>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</si>
  <si>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</si>
  <si>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</si>
  <si>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</si>
  <si>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</si>
  <si>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</si>
  <si>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</si>
  <si>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</si>
  <si>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</si>
  <si>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</si>
  <si>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</si>
  <si>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</si>
  <si>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</si>
  <si>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</si>
  <si>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</si>
  <si>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</si>
  <si>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</si>
  <si>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</si>
  <si>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</si>
  <si>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</si>
  <si>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</si>
  <si>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</si>
  <si>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</si>
  <si>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</si>
  <si>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</si>
  <si>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</si>
  <si>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</si>
  <si>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</si>
  <si>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</si>
  <si>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</si>
  <si>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</si>
  <si>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</si>
  <si>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</si>
  <si>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</si>
  <si>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</si>
  <si>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</si>
  <si>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</si>
  <si>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</si>
  <si>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</si>
  <si>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</si>
  <si>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</si>
  <si>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</si>
  <si>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</si>
  <si>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</si>
  <si>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</si>
  <si>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</si>
  <si>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</si>
  <si>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</si>
  <si>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</si>
  <si>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</si>
  <si>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</si>
  <si>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</si>
  <si>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</si>
  <si>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</si>
  <si>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</si>
  <si>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</si>
  <si>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</si>
  <si>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</si>
  <si>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</si>
  <si>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</si>
  <si>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</si>
  <si>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</si>
  <si>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</si>
  <si>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</si>
  <si>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</si>
  <si>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</si>
  <si>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</si>
  <si>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</si>
  <si>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</si>
  <si>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</si>
  <si>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</si>
  <si>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</si>
  <si>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</si>
  <si>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</si>
  <si>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</si>
  <si>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</si>
  <si>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</si>
  <si>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</si>
  <si>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</si>
  <si>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</si>
  <si>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</si>
  <si>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</si>
  <si>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</si>
  <si>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</si>
  <si>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</si>
  <si>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</si>
  <si>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</si>
  <si>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</si>
  <si>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</si>
  <si>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</si>
  <si>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</si>
  <si>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</si>
  <si>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</si>
  <si>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</si>
  <si>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</si>
  <si>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</si>
  <si>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</si>
  <si>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</si>
  <si>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</si>
  <si>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</si>
  <si>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</si>
  <si>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</si>
  <si>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</si>
  <si>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</si>
  <si>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</si>
  <si>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</si>
  <si>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</si>
  <si>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</si>
  <si>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</si>
  <si>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</si>
  <si>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</si>
  <si>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</si>
  <si>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</si>
  <si>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</si>
  <si>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</si>
  <si>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</si>
  <si>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</si>
  <si>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</si>
  <si>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</si>
  <si>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</si>
  <si>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</si>
  <si>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</si>
  <si>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</si>
  <si>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</si>
  <si>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</si>
  <si>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</si>
  <si>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</si>
  <si>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</si>
  <si>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</si>
  <si>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</si>
  <si>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</si>
  <si>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</si>
  <si>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</si>
  <si>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</si>
  <si>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</si>
  <si>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</si>
  <si>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</si>
  <si>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</si>
  <si>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</si>
  <si>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</si>
  <si>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</si>
  <si>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</si>
  <si>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</si>
  <si>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</si>
  <si>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</si>
  <si>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</si>
  <si>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</si>
  <si>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</si>
  <si>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</si>
  <si>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</si>
  <si>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</si>
  <si>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</si>
  <si>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</si>
  <si>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</si>
  <si>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</si>
  <si>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</si>
  <si>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</si>
  <si>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</si>
  <si>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</si>
  <si>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</si>
  <si>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</si>
  <si>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</si>
  <si>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</si>
  <si>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</si>
  <si>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</si>
  <si>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</si>
  <si>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</si>
  <si>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</si>
  <si>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</si>
  <si>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</si>
  <si>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</si>
  <si>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</si>
  <si>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</si>
  <si>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</si>
  <si>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</si>
  <si>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</si>
  <si>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</si>
  <si>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</si>
  <si>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</si>
  <si>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</si>
  <si>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</si>
  <si>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</si>
  <si>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</si>
  <si>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</si>
  <si>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</si>
  <si>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</si>
  <si>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</si>
  <si>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</si>
  <si>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</si>
  <si>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</si>
  <si>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</si>
  <si>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</si>
  <si>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</si>
  <si>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</si>
  <si>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</si>
  <si>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</si>
  <si>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</si>
  <si>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</si>
  <si>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</si>
  <si>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</si>
  <si>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</si>
  <si>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</si>
  <si>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</si>
  <si>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</si>
  <si>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</si>
  <si>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</si>
  <si>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</si>
  <si>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</si>
  <si>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</si>
  <si>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</si>
  <si>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</si>
  <si>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</si>
  <si>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</si>
  <si>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</si>
  <si>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</si>
  <si>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</si>
  <si>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</si>
  <si>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</si>
  <si>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</si>
  <si>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</si>
  <si>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</si>
  <si>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</si>
  <si>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</si>
  <si>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</si>
  <si>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</si>
  <si>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</si>
  <si>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</si>
  <si>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</si>
  <si>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</si>
  <si>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</si>
  <si>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</si>
  <si>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</si>
  <si>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</si>
  <si>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</si>
  <si>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</si>
  <si>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</si>
  <si>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</si>
  <si>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</si>
  <si>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</si>
  <si>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</si>
  <si>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</si>
  <si>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</si>
  <si>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</si>
  <si>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</si>
  <si>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</si>
  <si>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</si>
  <si>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</si>
  <si>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</si>
  <si>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</si>
  <si>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</si>
  <si>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</si>
  <si>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</si>
  <si>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</si>
  <si>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</si>
  <si>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</si>
  <si>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</si>
  <si>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</si>
  <si>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</si>
  <si>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</si>
  <si>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</si>
  <si>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</si>
  <si>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</si>
  <si>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</si>
  <si>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</si>
  <si>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</si>
  <si>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</si>
  <si>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</si>
  <si>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</si>
  <si>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</si>
  <si>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</si>
  <si>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</si>
  <si>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</si>
  <si>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</si>
  <si>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</si>
  <si>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</si>
  <si>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</si>
  <si>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</si>
  <si>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</si>
  <si>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</si>
  <si>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</si>
  <si>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</si>
  <si>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</si>
  <si>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</si>
  <si>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</si>
  <si>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</si>
  <si>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</si>
  <si>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</si>
  <si>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</si>
  <si>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</si>
  <si>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</si>
  <si>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</si>
  <si>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</si>
  <si>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</si>
  <si>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</si>
  <si>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</si>
  <si>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</si>
  <si>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</si>
  <si>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</si>
  <si>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</si>
  <si>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</si>
  <si>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</si>
  <si>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</si>
  <si>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</si>
  <si>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</si>
  <si>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</si>
  <si>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</si>
  <si>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</si>
  <si>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</si>
  <si>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</si>
  <si>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</si>
  <si>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</si>
  <si>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</si>
  <si>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</si>
  <si>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</si>
  <si>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</si>
  <si>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</si>
  <si>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</si>
  <si>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</si>
  <si>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</si>
  <si>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</si>
  <si>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</si>
  <si>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</si>
  <si>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</si>
  <si>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</si>
  <si>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</si>
  <si>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</si>
  <si>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</si>
  <si>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</si>
  <si>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</si>
  <si>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</si>
  <si>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</si>
  <si>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</si>
  <si>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</si>
  <si>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</si>
  <si>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</si>
  <si>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</si>
  <si>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</si>
  <si>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</si>
  <si>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</si>
  <si>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</si>
  <si>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</si>
  <si>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</si>
  <si>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</si>
  <si>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</si>
  <si>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</si>
  <si>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</si>
  <si>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</si>
  <si>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</si>
  <si>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</si>
  <si>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</si>
  <si>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</si>
  <si>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</si>
  <si>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</si>
  <si>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</si>
  <si>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</si>
  <si>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</si>
  <si>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</si>
  <si>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</si>
  <si>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</si>
  <si>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</si>
  <si>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</si>
  <si>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</si>
  <si>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</si>
  <si>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</si>
  <si>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</si>
  <si>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</si>
  <si>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</si>
  <si>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</si>
  <si>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</si>
  <si>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</si>
  <si>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</si>
  <si>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</si>
  <si>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</si>
  <si>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</si>
  <si>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</si>
  <si>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</si>
  <si>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</si>
  <si>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</si>
  <si>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</si>
  <si>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</si>
  <si>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</si>
  <si>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</si>
  <si>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</si>
  <si>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</si>
  <si>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</si>
  <si>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</si>
  <si>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</si>
  <si>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</si>
  <si>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</si>
  <si>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</si>
  <si>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</si>
  <si>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</si>
  <si>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</si>
  <si>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</si>
  <si>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</si>
  <si>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</si>
  <si>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</si>
  <si>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</si>
  <si>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</si>
  <si>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</si>
  <si>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</si>
  <si>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</si>
  <si>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</si>
  <si>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</si>
  <si>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</si>
  <si>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</si>
  <si>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</si>
  <si>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</si>
  <si>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</si>
  <si>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</si>
  <si>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</si>
  <si>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</si>
  <si>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</si>
  <si>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</si>
  <si>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</si>
  <si>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</si>
  <si>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</si>
  <si>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</si>
  <si>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</si>
  <si>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</si>
  <si>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</si>
  <si>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</si>
  <si>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</si>
  <si>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</si>
  <si>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</si>
  <si>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</si>
  <si>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</si>
  <si>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</si>
  <si>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</si>
  <si>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</si>
  <si>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</si>
  <si>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</si>
  <si>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</si>
  <si>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</si>
  <si>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</si>
  <si>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</si>
  <si>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</si>
  <si>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</si>
  <si>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</si>
  <si>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</si>
  <si>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</si>
  <si>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</si>
  <si>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</si>
  <si>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</si>
  <si>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</si>
  <si>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</si>
  <si>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</si>
  <si>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</si>
  <si>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</si>
  <si>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</si>
  <si>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</si>
  <si>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</si>
  <si>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</si>
  <si>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</si>
  <si>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</si>
  <si>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</si>
  <si>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</si>
  <si>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</si>
  <si>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</si>
  <si>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</si>
  <si>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</si>
  <si>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</si>
  <si>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</si>
  <si>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</si>
  <si>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</si>
  <si>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</si>
  <si>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</si>
  <si>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</si>
  <si>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</si>
  <si>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</si>
  <si>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</si>
  <si>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</si>
  <si>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</si>
  <si>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</si>
  <si>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</si>
  <si>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</si>
  <si>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</si>
  <si>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</si>
  <si>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</si>
  <si>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</si>
  <si>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</si>
  <si>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</si>
  <si>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</si>
  <si>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</si>
  <si>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</si>
  <si>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</si>
  <si>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</si>
  <si>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</si>
  <si>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</si>
  <si>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</si>
  <si>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</si>
  <si>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</si>
  <si>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</si>
  <si>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</si>
  <si>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</si>
  <si>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</si>
  <si>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</si>
  <si>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</si>
  <si>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</si>
  <si>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</si>
  <si>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</si>
  <si>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</si>
  <si>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</si>
  <si>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</si>
  <si>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</si>
  <si>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</si>
  <si>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</si>
  <si>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</si>
  <si>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</si>
  <si>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</si>
  <si>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</si>
  <si>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</si>
  <si>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</si>
  <si>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</si>
  <si>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</si>
  <si>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</si>
  <si>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</si>
  <si>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</si>
  <si>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</si>
  <si>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</si>
  <si>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</si>
  <si>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</si>
  <si>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</si>
  <si>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</si>
  <si>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</si>
  <si>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</si>
  <si>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</si>
  <si>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</si>
  <si>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</si>
  <si>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</si>
  <si>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</si>
  <si>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</si>
  <si>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</si>
  <si>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</si>
  <si>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</si>
  <si>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</si>
  <si>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</si>
  <si>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</si>
  <si>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</si>
  <si>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</si>
  <si>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</si>
  <si>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</si>
  <si>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</si>
  <si>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</si>
  <si>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</si>
  <si>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</si>
  <si>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</si>
  <si>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</si>
  <si>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</si>
  <si>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</si>
  <si>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</si>
  <si>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</si>
  <si>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</si>
  <si>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</si>
  <si>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</si>
  <si>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</si>
  <si>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</si>
  <si>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</si>
  <si>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</si>
  <si>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</si>
  <si>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</si>
  <si>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</si>
  <si>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</si>
  <si>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</si>
  <si>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</si>
  <si>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</si>
  <si>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</si>
  <si>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</si>
  <si>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</si>
  <si>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</si>
  <si>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</si>
  <si>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</si>
  <si>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</si>
  <si>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</si>
  <si>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</si>
  <si>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</si>
  <si>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</si>
  <si>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</si>
  <si>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</si>
  <si>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</si>
  <si>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</si>
  <si>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</si>
  <si>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</si>
  <si>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</si>
  <si>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</si>
  <si>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</si>
  <si>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</si>
  <si>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</si>
  <si>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</si>
  <si>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</si>
  <si>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</si>
  <si>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</si>
  <si>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</si>
  <si>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</si>
  <si>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</si>
  <si>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</si>
  <si>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</si>
  <si>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</si>
  <si>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</si>
  <si>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</si>
  <si>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</si>
  <si>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</si>
  <si>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</si>
  <si>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</si>
  <si>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</si>
  <si>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</si>
  <si>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</si>
  <si>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</si>
  <si>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</si>
  <si>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</si>
  <si>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</si>
  <si>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</si>
  <si>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</si>
  <si>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</si>
  <si>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</si>
  <si>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</si>
  <si>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</si>
  <si>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</si>
  <si>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</si>
  <si>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</si>
  <si>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</si>
  <si>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</si>
  <si>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</si>
  <si>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</si>
  <si>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</si>
  <si>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</si>
  <si>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</si>
  <si>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</si>
  <si>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</si>
  <si>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</si>
  <si>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</si>
  <si>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</si>
  <si>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</si>
  <si>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</si>
  <si>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</si>
  <si>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</si>
  <si>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</si>
  <si>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</si>
  <si>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</si>
  <si>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</si>
  <si>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</si>
  <si>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</si>
  <si>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</si>
  <si>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</si>
  <si>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</si>
  <si>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</si>
  <si>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</si>
  <si>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</si>
  <si>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</si>
  <si>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</si>
  <si>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</si>
  <si>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</si>
  <si>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</si>
  <si>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</si>
  <si>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</si>
  <si>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</si>
  <si>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</si>
  <si>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</si>
  <si>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</si>
  <si>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</si>
  <si>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</si>
  <si>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</si>
  <si>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</si>
  <si>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</si>
  <si>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</si>
  <si>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</si>
  <si>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</si>
  <si>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</si>
  <si>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</si>
  <si>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</si>
  <si>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</si>
  <si>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</si>
  <si>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</si>
  <si>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</si>
  <si>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</si>
  <si>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</si>
  <si>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</si>
  <si>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</si>
  <si>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</si>
  <si>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</si>
  <si>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</si>
  <si>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</si>
  <si>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</si>
  <si>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</si>
  <si>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</si>
  <si>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</si>
  <si>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</si>
  <si>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</si>
  <si>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</si>
  <si>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</si>
  <si>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</si>
  <si>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</si>
  <si>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</si>
  <si>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</si>
  <si>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</si>
  <si>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</si>
  <si>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</si>
  <si>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</si>
  <si>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</si>
  <si>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</si>
  <si>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</si>
  <si>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</si>
  <si>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</si>
  <si>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</si>
  <si>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</si>
  <si>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</si>
  <si>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</si>
  <si>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</si>
  <si>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</si>
  <si>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</si>
  <si>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</si>
  <si>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</si>
  <si>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</si>
  <si>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</si>
  <si>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</si>
  <si>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</si>
  <si>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</si>
  <si>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</si>
  <si>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</si>
  <si>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</si>
  <si>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</si>
  <si>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</si>
  <si>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</si>
  <si>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</si>
  <si>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</si>
  <si>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</si>
  <si>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</si>
  <si>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</si>
  <si>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</si>
  <si>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</si>
  <si>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</si>
  <si>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</si>
  <si>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</si>
  <si>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</si>
  <si>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</si>
  <si>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</si>
  <si>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</si>
  <si>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</si>
  <si>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</si>
  <si>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</si>
  <si>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</si>
  <si>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</si>
  <si>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</si>
  <si>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</si>
  <si>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</si>
  <si>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</si>
  <si>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</si>
  <si>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</si>
  <si>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</si>
  <si>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</si>
  <si>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</si>
  <si>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</si>
  <si>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</si>
  <si>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</si>
  <si>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</si>
  <si>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</si>
  <si>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</si>
  <si>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</si>
  <si>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</si>
  <si>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</si>
  <si>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</si>
  <si>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</si>
  <si>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</si>
  <si>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</si>
  <si>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</si>
  <si>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</si>
  <si>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</si>
  <si>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</si>
  <si>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</si>
  <si>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</si>
  <si>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</si>
  <si>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</si>
  <si>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</si>
  <si>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</si>
  <si>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</si>
  <si>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</si>
  <si>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</si>
  <si>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</si>
  <si>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</si>
  <si>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</si>
  <si>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</si>
  <si>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</si>
  <si>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</si>
  <si>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</si>
  <si>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</si>
  <si>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</si>
  <si>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</si>
  <si>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</si>
  <si>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</si>
  <si>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</si>
  <si>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</si>
  <si>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</si>
  <si>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</si>
  <si>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</si>
  <si>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</si>
  <si>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</si>
  <si>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</si>
  <si>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</si>
  <si>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</si>
  <si>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</si>
  <si>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</si>
  <si>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</si>
  <si>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</si>
  <si>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</si>
  <si>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</si>
  <si>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</si>
  <si>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</si>
  <si>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</si>
  <si>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</si>
  <si>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</si>
  <si>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</si>
  <si>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</si>
  <si>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</si>
  <si>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</si>
  <si>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</si>
  <si>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</si>
  <si>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</si>
  <si>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</si>
  <si>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</si>
  <si>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</si>
  <si>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</si>
  <si>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</si>
  <si>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</si>
  <si>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</si>
  <si>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</si>
  <si>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</si>
  <si>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</si>
  <si>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</si>
  <si>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</si>
  <si>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</si>
  <si>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</si>
  <si>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</si>
  <si>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</si>
  <si>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</si>
  <si>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</si>
  <si>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</si>
  <si>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</si>
  <si>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</si>
  <si>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</si>
  <si>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</si>
  <si>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</si>
  <si>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</si>
  <si>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</si>
  <si>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</si>
  <si>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</si>
  <si>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</si>
  <si>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</si>
  <si>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</si>
  <si>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</si>
  <si>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</si>
  <si>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</si>
  <si>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</si>
  <si>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</si>
  <si>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</si>
  <si>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</si>
  <si>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</si>
  <si>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</si>
  <si>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</si>
  <si>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</si>
  <si>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</si>
  <si>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</si>
  <si>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</si>
  <si>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</si>
  <si>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</si>
  <si>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</si>
  <si>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</si>
  <si>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</si>
  <si>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</si>
  <si>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</si>
  <si>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</si>
  <si>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</si>
  <si>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</si>
  <si>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</si>
  <si>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</si>
  <si>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</si>
  <si>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</si>
  <si>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</si>
  <si>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</si>
  <si>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</si>
  <si>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</si>
  <si>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</si>
  <si>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</si>
  <si>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</si>
  <si>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</si>
  <si>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</si>
  <si>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</si>
  <si>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</si>
  <si>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</si>
  <si>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</si>
  <si>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</si>
  <si>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</si>
  <si>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</si>
  <si>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</si>
  <si>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</si>
  <si>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</si>
  <si>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</si>
  <si>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</si>
  <si>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</si>
  <si>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</si>
  <si>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</si>
  <si>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</si>
  <si>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</si>
  <si>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</si>
  <si>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</si>
  <si>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</si>
  <si>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</si>
  <si>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</si>
  <si>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</si>
  <si>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</si>
  <si>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</si>
  <si>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</si>
  <si>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</si>
  <si>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</si>
  <si>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</si>
  <si>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</si>
  <si>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</si>
  <si>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</si>
  <si>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</si>
  <si>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</si>
  <si>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</si>
  <si>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</si>
  <si>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</si>
  <si>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</si>
  <si>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</si>
  <si>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</si>
  <si>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</si>
  <si>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</si>
  <si>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</si>
  <si>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</si>
  <si>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</si>
  <si>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</si>
  <si>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</si>
  <si>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</si>
  <si>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</si>
  <si>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</si>
  <si>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</si>
  <si>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</si>
  <si>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</si>
  <si>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</si>
  <si>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</si>
  <si>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</si>
  <si>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</si>
  <si>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</si>
  <si>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</si>
  <si>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</si>
  <si>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</si>
  <si>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</si>
  <si>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</si>
  <si>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</si>
  <si>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</si>
  <si>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</si>
  <si>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</si>
  <si>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</si>
  <si>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</si>
  <si>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</si>
  <si>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</si>
  <si>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</si>
  <si>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</si>
  <si>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</si>
  <si>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</si>
  <si>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</si>
  <si>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</si>
  <si>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</si>
  <si>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</si>
  <si>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</si>
  <si>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</si>
  <si>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</si>
  <si>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</si>
  <si>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</si>
  <si>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</si>
  <si>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</si>
  <si>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</si>
  <si>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</si>
  <si>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</si>
  <si>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</si>
  <si>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</si>
  <si>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</si>
  <si>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</si>
  <si>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</si>
  <si>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</si>
  <si>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</si>
  <si>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</si>
  <si>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</si>
  <si>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</si>
  <si>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</si>
  <si>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</si>
  <si>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</si>
  <si>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</si>
  <si>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</si>
  <si>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</si>
  <si>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</si>
  <si>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</si>
  <si>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</si>
  <si>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</si>
  <si>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</si>
  <si>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</si>
  <si>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</si>
  <si>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</si>
  <si>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</si>
  <si>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</si>
  <si>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</si>
  <si>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</si>
  <si>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</si>
  <si>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</si>
  <si>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</si>
  <si>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</si>
  <si>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</si>
  <si>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</si>
  <si>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</si>
  <si>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</si>
  <si>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</si>
  <si>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</si>
  <si>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</si>
  <si>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</si>
  <si>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</si>
  <si>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</si>
  <si>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</si>
  <si>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</si>
  <si>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</si>
  <si>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</si>
  <si>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</si>
  <si>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</si>
  <si>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</si>
  <si>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</si>
  <si>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</si>
  <si>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</si>
  <si>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</si>
  <si>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</si>
  <si>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</si>
  <si>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</si>
  <si>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</si>
  <si>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</si>
  <si>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</si>
  <si>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</si>
  <si>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</si>
  <si>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</si>
  <si>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</si>
  <si>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</si>
  <si>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</si>
  <si>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</si>
  <si>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</si>
  <si>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</si>
  <si>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</si>
  <si>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</si>
  <si>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</si>
  <si>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</si>
  <si>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</si>
  <si>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</si>
  <si>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</si>
  <si>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</si>
  <si>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</si>
  <si>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</si>
  <si>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</si>
  <si>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</si>
  <si>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</si>
  <si>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</si>
  <si>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</si>
  <si>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</si>
  <si>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</si>
  <si>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</si>
  <si>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</si>
  <si>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</si>
  <si>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</si>
  <si>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</si>
  <si>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</si>
  <si>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</si>
  <si>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</si>
  <si>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</si>
  <si>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</si>
  <si>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</si>
  <si>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</si>
  <si>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</si>
  <si>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</si>
  <si>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</si>
  <si>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</si>
  <si>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</si>
  <si>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</si>
  <si>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</si>
  <si>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</si>
  <si>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</si>
  <si>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</si>
  <si>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</si>
  <si>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</si>
  <si>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</si>
  <si>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</si>
  <si>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</si>
  <si>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</si>
  <si>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</si>
  <si>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</si>
  <si>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</si>
  <si>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</si>
  <si>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</si>
  <si>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</si>
  <si>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</si>
  <si>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</si>
  <si>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</si>
  <si>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</si>
  <si>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</si>
  <si>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</si>
  <si>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</si>
  <si>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</si>
  <si>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</si>
  <si>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</si>
  <si>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</si>
  <si>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</si>
  <si>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</si>
  <si>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</si>
  <si>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</si>
  <si>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</si>
  <si>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</si>
  <si>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</si>
  <si>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</si>
  <si>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</si>
  <si>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</si>
  <si>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</si>
  <si>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</si>
  <si>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</si>
  <si>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</si>
  <si>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</si>
  <si>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</si>
  <si>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</si>
  <si>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</si>
  <si>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</si>
  <si>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</si>
  <si>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</si>
  <si>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</si>
  <si>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</si>
  <si>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</si>
  <si>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</si>
  <si>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</si>
  <si>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</si>
  <si>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</si>
  <si>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</si>
  <si>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</si>
  <si>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</si>
  <si>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</si>
  <si>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</si>
  <si>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</si>
  <si>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</si>
  <si>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</si>
  <si>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</si>
  <si>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</si>
  <si>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</si>
  <si>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</si>
  <si>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</si>
  <si>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</si>
  <si>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</si>
  <si>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</si>
  <si>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</si>
  <si>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</si>
  <si>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</si>
  <si>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</si>
  <si>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</si>
  <si>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</si>
  <si>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</si>
  <si>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</si>
  <si>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</si>
  <si>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</si>
  <si>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</si>
  <si>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</si>
  <si>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</si>
  <si>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</si>
  <si>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</si>
  <si>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</si>
  <si>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</si>
  <si>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</si>
  <si>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</si>
  <si>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</si>
  <si>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</si>
  <si>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</si>
  <si>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</si>
  <si>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</si>
  <si>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</si>
  <si>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</si>
  <si>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</si>
  <si>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</si>
  <si>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</si>
  <si>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</si>
  <si>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</si>
  <si>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</si>
  <si>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</si>
  <si>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</si>
  <si>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</si>
  <si>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</si>
  <si>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</si>
  <si>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</si>
  <si>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</si>
  <si>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</si>
  <si>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</si>
  <si>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</si>
  <si>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</si>
  <si>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</si>
  <si>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</si>
  <si>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</si>
  <si>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</si>
  <si>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</si>
  <si>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</si>
  <si>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</si>
  <si>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</si>
  <si>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</si>
  <si>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</si>
  <si>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</si>
  <si>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</si>
  <si>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</si>
  <si>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</si>
  <si>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</si>
  <si>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</si>
  <si>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</si>
  <si>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</si>
  <si>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</si>
  <si>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</si>
  <si>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</si>
  <si>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</si>
  <si>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</si>
  <si>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</si>
  <si>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</si>
  <si>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</si>
  <si>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</si>
  <si>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</si>
  <si>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</si>
  <si>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</si>
  <si>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</si>
  <si>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</si>
  <si>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</si>
  <si>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</si>
  <si>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</si>
  <si>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</si>
  <si>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</si>
  <si>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</si>
  <si>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</si>
  <si>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</si>
  <si>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</si>
  <si>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</si>
  <si>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</si>
  <si>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</si>
  <si>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</si>
  <si>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</si>
  <si>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</si>
  <si>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</si>
  <si>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</si>
  <si>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</si>
  <si>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</si>
  <si>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</si>
  <si>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</si>
  <si>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</si>
  <si>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</si>
  <si>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</si>
  <si>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</si>
  <si>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</si>
  <si>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</si>
  <si>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</si>
  <si>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</si>
  <si>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</si>
  <si>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</si>
  <si>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</si>
  <si>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</si>
  <si>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</si>
  <si>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</si>
  <si>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</si>
  <si>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</si>
  <si>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</si>
  <si>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</si>
  <si>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</si>
  <si>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</si>
  <si>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</si>
  <si>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</si>
  <si>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</si>
  <si>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</si>
  <si>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</si>
  <si>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</si>
  <si>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</si>
  <si>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</si>
  <si>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</si>
  <si>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</si>
  <si>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</si>
  <si>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</si>
  <si>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</si>
  <si>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</si>
  <si>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</si>
  <si>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</si>
  <si>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</si>
  <si>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</si>
  <si>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</si>
  <si>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</si>
  <si>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</si>
  <si>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</si>
  <si>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</si>
  <si>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</si>
  <si>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</si>
  <si>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</si>
  <si>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</si>
  <si>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</si>
  <si>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</si>
  <si>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</si>
  <si>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</si>
  <si>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</si>
  <si>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</si>
  <si>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</si>
  <si>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</si>
  <si>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</si>
  <si>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</si>
  <si>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</si>
  <si>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</si>
  <si>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</si>
  <si>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</si>
  <si>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</si>
  <si>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</si>
  <si>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</si>
  <si>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</si>
  <si>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</si>
  <si>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</si>
  <si>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</si>
  <si>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</si>
  <si>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</si>
  <si>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</si>
  <si>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</si>
  <si>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</si>
  <si>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</si>
  <si>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</si>
  <si>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</si>
  <si>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</si>
  <si>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</si>
  <si>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</si>
  <si>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</si>
  <si>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</si>
  <si>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</si>
  <si>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</si>
  <si>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</si>
  <si>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</si>
  <si>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</si>
  <si>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</si>
  <si>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</si>
  <si>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</si>
  <si>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</si>
  <si>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</si>
  <si>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</si>
  <si>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</si>
  <si>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</si>
  <si>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</si>
  <si>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</si>
  <si>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</si>
  <si>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</si>
  <si>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</si>
  <si>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</si>
  <si>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</si>
  <si>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</si>
  <si>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</si>
  <si>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</si>
  <si>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</si>
  <si>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</si>
  <si>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</si>
  <si>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</si>
  <si>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</si>
  <si>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</si>
  <si>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</si>
  <si>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</si>
  <si>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</si>
  <si>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</si>
  <si>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</si>
  <si>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</si>
  <si>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</si>
  <si>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</si>
  <si>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</si>
  <si>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</si>
  <si>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</si>
  <si>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</si>
  <si>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</si>
  <si>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</si>
  <si>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</si>
  <si>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</si>
  <si>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</si>
  <si>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</si>
  <si>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</si>
  <si>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</si>
  <si>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</si>
  <si>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</si>
  <si>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</si>
  <si>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</si>
  <si>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</si>
  <si>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</si>
  <si>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</si>
  <si>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</si>
  <si>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</si>
  <si>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</si>
  <si>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</si>
  <si>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</si>
  <si>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</si>
  <si>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</si>
  <si>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</si>
  <si>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</si>
  <si>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</si>
  <si>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</si>
  <si>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</si>
  <si>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</si>
  <si>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</si>
  <si>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</si>
  <si>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</si>
  <si>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</si>
  <si>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</si>
  <si>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</si>
  <si>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</si>
  <si>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</si>
  <si>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</si>
  <si>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</si>
  <si>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</si>
  <si>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</si>
  <si>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</si>
  <si>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</si>
  <si>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</si>
  <si>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</si>
  <si>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</si>
  <si>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</si>
  <si>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</si>
  <si>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</si>
  <si>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</si>
  <si>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</si>
  <si>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</si>
  <si>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</si>
  <si>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</si>
  <si>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</si>
  <si>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</si>
  <si>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</si>
  <si>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</si>
  <si>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</si>
  <si>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</si>
  <si>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</si>
  <si>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</si>
  <si>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</si>
  <si>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</si>
  <si>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</si>
  <si>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</si>
  <si>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</si>
  <si>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</si>
  <si>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</si>
  <si>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</si>
  <si>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</si>
  <si>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</si>
  <si>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</si>
  <si>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</si>
  <si>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</si>
  <si>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</si>
  <si>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</si>
  <si>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</si>
  <si>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</si>
  <si>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</si>
  <si>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</si>
  <si>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</si>
  <si>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</si>
  <si>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</si>
  <si>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</si>
  <si>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</si>
  <si>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</si>
  <si>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</si>
  <si>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</si>
  <si>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</si>
  <si>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</si>
  <si>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</si>
  <si>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</si>
  <si>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</si>
  <si>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</si>
  <si>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</si>
  <si>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</si>
  <si>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</si>
  <si>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</si>
  <si>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</si>
  <si>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</si>
  <si>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</si>
  <si>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</si>
  <si>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</si>
  <si>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</si>
  <si>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</si>
  <si>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</si>
  <si>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</si>
  <si>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</si>
  <si>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</si>
  <si>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</si>
  <si>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</si>
  <si>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</si>
  <si>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</si>
  <si>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</si>
  <si>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</si>
  <si>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</si>
  <si>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</si>
  <si>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</si>
  <si>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</si>
  <si>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</si>
  <si>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</si>
  <si>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</si>
  <si>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</si>
  <si>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</si>
  <si>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</si>
  <si>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</si>
  <si>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</si>
  <si>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</si>
  <si>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</si>
  <si>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</si>
  <si>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</si>
  <si>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</si>
  <si>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</si>
  <si>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</si>
  <si>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</si>
  <si>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</si>
  <si>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</si>
  <si>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</si>
  <si>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</si>
  <si>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</si>
  <si>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</si>
  <si>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</si>
  <si>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</si>
  <si>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</si>
  <si>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</si>
  <si>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</si>
  <si>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</si>
  <si>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</si>
  <si>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</si>
  <si>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</si>
  <si>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</si>
  <si>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</si>
  <si>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</si>
  <si>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</si>
  <si>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</si>
  <si>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</si>
  <si>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</si>
  <si>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</si>
  <si>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</si>
  <si>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</si>
  <si>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</si>
  <si>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</si>
  <si>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</si>
  <si>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</si>
  <si>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</si>
  <si>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</si>
  <si>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</si>
  <si>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</si>
  <si>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</si>
  <si>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</si>
  <si>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</si>
  <si>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</si>
  <si>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</si>
  <si>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</si>
  <si>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</si>
  <si>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</si>
  <si>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</si>
  <si>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</si>
  <si>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</si>
  <si>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</si>
  <si>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</si>
  <si>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</si>
  <si>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</si>
  <si>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</si>
  <si>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</si>
  <si>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</si>
  <si>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</si>
  <si>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</si>
  <si>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</si>
  <si>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</si>
  <si>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</si>
  <si>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</si>
  <si>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</si>
  <si>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</si>
  <si>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</si>
  <si>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</si>
  <si>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</si>
  <si>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</si>
  <si>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</si>
  <si>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</si>
  <si>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</si>
  <si>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</si>
  <si>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</si>
  <si>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</si>
  <si>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</si>
  <si>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</si>
  <si>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</si>
  <si>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</si>
  <si>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</si>
  <si>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</si>
  <si>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</si>
  <si>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</si>
  <si>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</si>
  <si>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</si>
  <si>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</si>
  <si>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</si>
  <si>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</si>
  <si>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</si>
  <si>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</si>
  <si>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</si>
  <si>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</si>
  <si>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</si>
  <si>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</si>
  <si>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</si>
  <si>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</si>
  <si>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</si>
  <si>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</si>
  <si>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</si>
  <si>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</si>
  <si>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</si>
  <si>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</si>
  <si>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</si>
  <si>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</si>
  <si>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</si>
  <si>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</si>
  <si>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</si>
  <si>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</si>
  <si>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</si>
  <si>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</si>
  <si>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</si>
  <si>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</si>
  <si>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</si>
  <si>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</si>
  <si>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</si>
  <si>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</si>
  <si>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</si>
  <si>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</si>
  <si>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</si>
  <si>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</si>
  <si>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</si>
  <si>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</si>
  <si>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</si>
  <si>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</si>
  <si>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</si>
  <si>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</si>
  <si>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</si>
  <si>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</si>
  <si>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</si>
  <si>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</si>
  <si>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</si>
  <si>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</si>
  <si>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</si>
  <si>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</si>
  <si>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</si>
  <si>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</si>
  <si>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</si>
  <si>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</si>
  <si>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</si>
  <si>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</si>
  <si>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</si>
  <si>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</si>
  <si>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</si>
  <si>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</si>
  <si>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</si>
  <si>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</si>
  <si>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</si>
  <si>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</si>
  <si>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</si>
  <si>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</si>
  <si>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</si>
  <si>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</si>
  <si>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</si>
  <si>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</si>
  <si>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</si>
  <si>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</si>
  <si>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</si>
  <si>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</si>
  <si>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</si>
  <si>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</si>
  <si>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</si>
  <si>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</si>
  <si>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</si>
  <si>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</si>
  <si>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</si>
  <si>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</si>
  <si>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</si>
  <si>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</si>
  <si>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</si>
  <si>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</si>
  <si>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</si>
  <si>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</si>
  <si>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</si>
  <si>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</si>
  <si>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</si>
  <si>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</si>
  <si>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</si>
  <si>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</si>
  <si>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</si>
  <si>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</si>
  <si>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</si>
  <si>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</si>
  <si>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</si>
  <si>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</si>
  <si>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</si>
  <si>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</si>
  <si>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</si>
  <si>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</si>
  <si>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</si>
  <si>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</si>
  <si>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</si>
  <si>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</si>
  <si>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</si>
  <si>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</si>
  <si>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</si>
  <si>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</si>
  <si>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</si>
  <si>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</si>
  <si>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</si>
  <si>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</si>
  <si>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</si>
  <si>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</si>
  <si>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</si>
  <si>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</si>
  <si>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</si>
  <si>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</si>
  <si>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</si>
  <si>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</si>
  <si>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</si>
  <si>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</si>
  <si>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</si>
  <si>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</si>
  <si>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</si>
  <si>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</si>
  <si>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</si>
  <si>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</si>
  <si>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</si>
  <si>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</si>
  <si>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</si>
  <si>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</si>
  <si>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</si>
  <si>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</si>
  <si>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</si>
  <si>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</si>
  <si>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</si>
  <si>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</si>
  <si>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</si>
  <si>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</si>
  <si>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</si>
  <si>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</si>
  <si>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</si>
  <si>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</si>
  <si>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</si>
  <si>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</si>
  <si>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</si>
  <si>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</si>
  <si>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</si>
  <si>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</si>
  <si>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</si>
  <si>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</si>
  <si>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</si>
  <si>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</si>
  <si>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</si>
  <si>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</si>
  <si>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</si>
  <si>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</si>
  <si>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</si>
  <si>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</si>
  <si>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</si>
  <si>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</si>
  <si>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</si>
  <si>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</si>
  <si>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</si>
  <si>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</si>
  <si>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</si>
  <si>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</si>
  <si>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</si>
  <si>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</si>
  <si>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</si>
  <si>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</si>
  <si>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</si>
  <si>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</si>
  <si>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</si>
  <si>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</si>
  <si>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</si>
  <si>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</si>
  <si>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</si>
  <si>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</si>
  <si>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</si>
  <si>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</si>
  <si>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</si>
  <si>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</si>
  <si>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</si>
  <si>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</si>
  <si>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</si>
  <si>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</si>
  <si>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</si>
  <si>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</si>
  <si>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</si>
  <si>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</si>
  <si>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</si>
  <si>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</si>
  <si>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</si>
  <si>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</si>
  <si>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</si>
  <si>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</si>
  <si>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</si>
  <si>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</si>
  <si>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</si>
  <si>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</si>
  <si>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</si>
  <si>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</si>
  <si>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</si>
  <si>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</si>
  <si>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</si>
  <si>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</si>
  <si>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</si>
  <si>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</si>
  <si>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</si>
  <si>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</si>
  <si>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</si>
  <si>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</si>
  <si>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</si>
  <si>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</si>
  <si>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</si>
  <si>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</si>
  <si>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</si>
  <si>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</si>
  <si>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</si>
  <si>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</si>
  <si>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</si>
  <si>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</si>
  <si>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</si>
  <si>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</si>
  <si>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</si>
  <si>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</si>
  <si>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</si>
  <si>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</si>
  <si>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</si>
  <si>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</si>
  <si>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</si>
  <si>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</si>
  <si>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</si>
  <si>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</si>
  <si>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</si>
  <si>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</si>
  <si>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</si>
  <si>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</si>
  <si>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</si>
  <si>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</si>
  <si>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</si>
  <si>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</si>
  <si>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</si>
  <si>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</si>
  <si>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</si>
  <si>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</si>
  <si>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</si>
  <si>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</si>
  <si>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</si>
  <si>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</si>
  <si>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</si>
  <si>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</si>
  <si>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</si>
  <si>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</si>
  <si>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</si>
  <si>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</si>
  <si>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</si>
  <si>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</si>
  <si>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</si>
  <si>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</si>
  <si>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</si>
  <si>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</si>
  <si>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</si>
  <si>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</si>
  <si>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</si>
  <si>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</si>
  <si>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</si>
  <si>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</si>
  <si>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</si>
  <si>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</si>
  <si>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</si>
  <si>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</si>
  <si>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</si>
  <si>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</si>
  <si>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</si>
  <si>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</si>
  <si>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</si>
  <si>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</si>
  <si>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</si>
  <si>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</si>
  <si>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</si>
  <si>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</si>
  <si>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</si>
  <si>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</si>
  <si>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</si>
  <si>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</si>
  <si>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</si>
  <si>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</si>
  <si>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</si>
  <si>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</si>
  <si>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</si>
  <si>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</si>
  <si>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</si>
  <si>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</si>
  <si>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</si>
  <si>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</si>
  <si>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</si>
  <si>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</si>
  <si>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</si>
  <si>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</si>
  <si>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</si>
  <si>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</si>
  <si>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</si>
  <si>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</si>
  <si>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</si>
  <si>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</si>
  <si>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</si>
  <si>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</si>
  <si>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</si>
  <si>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</si>
  <si>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</si>
  <si>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</si>
  <si>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</si>
  <si>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</si>
  <si>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</si>
  <si>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</si>
  <si>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</si>
  <si>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</si>
  <si>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</si>
  <si>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</si>
  <si>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</si>
  <si>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</si>
  <si>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</si>
  <si>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</si>
  <si>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</si>
  <si>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</si>
  <si>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</si>
  <si>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</si>
  <si>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</si>
  <si>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</si>
  <si>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</si>
  <si>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</si>
  <si>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</si>
  <si>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</si>
  <si>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</si>
  <si>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</si>
  <si>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</si>
  <si>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</si>
  <si>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</si>
  <si>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</si>
  <si>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</si>
  <si>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</si>
  <si>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</si>
  <si>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</si>
  <si>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</si>
  <si>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</si>
  <si>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</si>
  <si>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</si>
  <si>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</si>
  <si>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</si>
  <si>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</si>
  <si>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</si>
  <si>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</si>
  <si>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</si>
  <si>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</si>
  <si>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</si>
  <si>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</si>
  <si>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</si>
  <si>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</si>
  <si>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</si>
  <si>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</si>
  <si>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</si>
  <si>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</si>
  <si>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</si>
  <si>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</si>
  <si>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</si>
  <si>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</si>
  <si>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</si>
  <si>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</si>
  <si>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</si>
  <si>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</si>
  <si>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</si>
  <si>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</si>
  <si>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</si>
  <si>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</si>
  <si>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</si>
  <si>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</si>
  <si>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</si>
  <si>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</si>
  <si>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</si>
  <si>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</si>
  <si>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</si>
  <si>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</si>
  <si>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</si>
  <si>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</si>
  <si>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</si>
  <si>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</si>
  <si>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</si>
  <si>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</si>
  <si>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</si>
  <si>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</si>
  <si>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</si>
  <si>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</si>
  <si>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</si>
  <si>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</si>
  <si>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</si>
  <si>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</si>
  <si>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</si>
  <si>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</si>
  <si>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</si>
  <si>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</si>
  <si>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</si>
  <si>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</si>
  <si>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</si>
  <si>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</si>
  <si>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</si>
  <si>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</si>
  <si>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</si>
  <si>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</si>
  <si>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</si>
  <si>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</si>
  <si>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</si>
  <si>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</si>
  <si>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</si>
  <si>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</si>
  <si>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</si>
  <si>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</si>
  <si>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</si>
  <si>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</si>
  <si>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</si>
  <si>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</si>
  <si>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</si>
  <si>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</si>
  <si>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</si>
  <si>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</si>
  <si>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</si>
  <si>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</si>
  <si>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</si>
  <si>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</si>
  <si>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</si>
  <si>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</si>
  <si>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</si>
  <si>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</si>
  <si>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</si>
  <si>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</si>
  <si>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</si>
  <si>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</si>
  <si>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</si>
  <si>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</si>
  <si>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</si>
  <si>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</si>
  <si>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</si>
  <si>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</si>
  <si>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</si>
  <si>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</si>
  <si>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</si>
  <si>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</si>
  <si>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</si>
  <si>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</si>
  <si>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</si>
  <si>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</si>
  <si>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</si>
  <si>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</si>
  <si>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</si>
  <si>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</si>
  <si>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</si>
  <si>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</si>
  <si>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</si>
  <si>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</si>
  <si>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</si>
  <si>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</si>
  <si>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</si>
  <si>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</si>
  <si>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</si>
  <si>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</si>
  <si>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</si>
  <si>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</si>
  <si>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</si>
  <si>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</si>
  <si>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</si>
  <si>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</si>
  <si>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</si>
  <si>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</si>
  <si>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</si>
  <si>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</si>
  <si>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</si>
  <si>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</si>
  <si>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</si>
  <si>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</si>
  <si>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</si>
  <si>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</si>
  <si>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</si>
  <si>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</si>
  <si>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</si>
  <si>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</si>
  <si>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</si>
  <si>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</si>
  <si>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</si>
  <si>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</si>
  <si>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</si>
  <si>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</si>
  <si>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</si>
  <si>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</si>
  <si>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</si>
  <si>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</si>
  <si>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</si>
  <si>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</si>
  <si>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</si>
  <si>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</si>
  <si>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</si>
  <si>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</si>
  <si>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</si>
  <si>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</si>
  <si>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</si>
  <si>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</si>
  <si>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</si>
  <si>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</si>
  <si>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</si>
  <si>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</si>
  <si>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</si>
  <si>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</si>
  <si>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</si>
  <si>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</si>
  <si>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</si>
  <si>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</si>
  <si>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</si>
  <si>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</si>
  <si>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</si>
  <si>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</si>
  <si>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</si>
  <si>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</si>
  <si>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</si>
  <si>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</si>
  <si>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</si>
  <si>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</si>
  <si>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</si>
  <si>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</si>
  <si>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</si>
  <si>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</si>
  <si>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</si>
  <si>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</si>
  <si>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</si>
  <si>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</si>
  <si>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</si>
  <si>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</si>
  <si>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</si>
  <si>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</si>
  <si>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</si>
  <si>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</si>
  <si>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</si>
  <si>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</si>
  <si>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</si>
  <si>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</si>
  <si>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</si>
  <si>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</si>
  <si>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</si>
  <si>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</si>
  <si>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</si>
  <si>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</si>
  <si>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</si>
  <si>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</si>
  <si>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</si>
  <si>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</si>
  <si>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</si>
  <si>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</si>
  <si>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</si>
  <si>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</si>
  <si>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</si>
  <si>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</si>
  <si>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</si>
  <si>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</si>
  <si>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</si>
  <si>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</si>
  <si>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</si>
  <si>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</si>
  <si>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</si>
  <si>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</si>
  <si>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</si>
  <si>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</si>
  <si>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</si>
  <si>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</si>
  <si>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</si>
  <si>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</si>
  <si>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</si>
  <si>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</si>
  <si>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</si>
  <si>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</si>
  <si>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</si>
  <si>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</si>
  <si>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</si>
  <si>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</si>
  <si>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</si>
  <si>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</si>
  <si>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</si>
  <si>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</si>
  <si>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</si>
  <si>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</si>
  <si>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</si>
  <si>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</si>
  <si>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</si>
  <si>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</si>
  <si>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</si>
  <si>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</si>
  <si>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</si>
  <si>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</si>
  <si>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</si>
  <si>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</si>
  <si>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</si>
  <si>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</si>
  <si>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</si>
  <si>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</si>
  <si>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</si>
  <si>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</si>
  <si>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</si>
  <si>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</si>
  <si>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</si>
  <si>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</si>
  <si>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</si>
  <si>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</si>
  <si>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</si>
  <si>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</si>
  <si>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</si>
  <si>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</si>
  <si>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</si>
  <si>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</si>
  <si>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</si>
  <si>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</si>
  <si>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</si>
  <si>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</si>
  <si>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</si>
  <si>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</si>
  <si>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</si>
  <si>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</si>
  <si>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</si>
  <si>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</si>
  <si>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</si>
  <si>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</si>
  <si>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</si>
  <si>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</si>
  <si>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</si>
  <si>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</si>
  <si>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</si>
  <si>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</si>
  <si>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</si>
  <si>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</si>
  <si>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</si>
  <si>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</si>
  <si>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</si>
  <si>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</si>
  <si>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</si>
  <si>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</si>
  <si>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</si>
  <si>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</si>
  <si>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</si>
  <si>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</si>
  <si>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</si>
  <si>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</si>
  <si>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</si>
  <si>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</si>
  <si>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</si>
  <si>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</si>
  <si>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</si>
  <si>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</si>
  <si>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</si>
  <si>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</si>
  <si>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</si>
  <si>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</si>
  <si>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</si>
  <si>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</si>
  <si>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</si>
  <si>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</si>
  <si>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</si>
  <si>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</si>
  <si>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</si>
  <si>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</si>
  <si>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</si>
  <si>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</si>
  <si>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</si>
  <si>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</si>
  <si>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</si>
  <si>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</si>
  <si>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</si>
  <si>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</si>
  <si>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</si>
  <si>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</si>
  <si>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</si>
  <si>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</si>
  <si>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</si>
  <si>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</si>
  <si>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</si>
  <si>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</si>
  <si>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</si>
  <si>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</si>
  <si>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</si>
  <si>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</si>
  <si>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</si>
  <si>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</si>
  <si>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</si>
  <si>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</si>
  <si>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</si>
  <si>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</si>
  <si>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</si>
  <si>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</si>
  <si>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</si>
  <si>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</si>
  <si>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</si>
  <si>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</si>
  <si>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</si>
  <si>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</si>
  <si>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</si>
  <si>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</si>
  <si>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</si>
  <si>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</si>
  <si>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</si>
  <si>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</si>
  <si>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</si>
  <si>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</si>
  <si>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</si>
  <si>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</si>
  <si>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</si>
  <si>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</si>
  <si>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</si>
  <si>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</si>
  <si>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</si>
  <si>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</si>
  <si>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</si>
  <si>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</si>
  <si>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</si>
  <si>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</si>
  <si>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</si>
  <si>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</si>
  <si>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</si>
  <si>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</si>
  <si>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</si>
  <si>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</si>
  <si>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</si>
  <si>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</si>
  <si>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</si>
  <si>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</si>
  <si>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</si>
  <si>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</si>
  <si>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</si>
  <si>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</si>
  <si>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</si>
  <si>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</si>
  <si>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</si>
  <si>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</si>
  <si>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</si>
  <si>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</si>
  <si>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</si>
  <si>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</si>
  <si>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</si>
  <si>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</si>
  <si>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</si>
  <si>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</si>
  <si>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</si>
  <si>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</si>
  <si>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</si>
  <si>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</si>
  <si>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</si>
  <si>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</si>
  <si>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</si>
  <si>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</si>
  <si>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</si>
  <si>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</si>
  <si>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</si>
  <si>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</si>
  <si>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</si>
  <si>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</si>
  <si>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</si>
  <si>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</si>
  <si>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</si>
  <si>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</si>
  <si>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</si>
  <si>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</si>
  <si>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</si>
  <si>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</si>
  <si>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</si>
  <si>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</si>
  <si>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</si>
  <si>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</si>
  <si>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</si>
  <si>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</si>
  <si>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</si>
  <si>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</si>
  <si>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</si>
  <si>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</si>
  <si>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</si>
  <si>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</si>
  <si>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</si>
  <si>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</si>
  <si>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</si>
  <si>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</si>
  <si>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</si>
  <si>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</si>
  <si>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</si>
  <si>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</si>
  <si>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</si>
  <si>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</si>
  <si>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</si>
  <si>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</si>
  <si>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</si>
  <si>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</si>
  <si>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</si>
  <si>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</si>
  <si>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</si>
  <si>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</si>
  <si>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</si>
  <si>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</si>
  <si>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</si>
  <si>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</si>
  <si>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</si>
  <si>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</si>
  <si>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</si>
  <si>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</si>
  <si>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</si>
  <si>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</si>
  <si>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</si>
  <si>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</si>
  <si>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</si>
  <si>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</si>
  <si>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</si>
  <si>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</si>
  <si>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</si>
  <si>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</si>
  <si>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</si>
  <si>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</si>
  <si>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</si>
  <si>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</si>
  <si>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</si>
  <si>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</si>
  <si>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</si>
  <si>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</si>
  <si>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</si>
  <si>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</si>
  <si>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</si>
  <si>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</si>
  <si>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</si>
  <si>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</si>
  <si>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</si>
  <si>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</si>
  <si>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</si>
  <si>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</si>
  <si>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</si>
  <si>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</si>
  <si>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</si>
  <si>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</si>
  <si>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</si>
  <si>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</si>
  <si>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</si>
  <si>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</si>
  <si>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</si>
  <si>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</si>
  <si>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</si>
  <si>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</si>
  <si>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</si>
  <si>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</si>
  <si>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</si>
  <si>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</si>
  <si>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</si>
  <si>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</si>
  <si>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</si>
  <si>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</si>
  <si>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</si>
  <si>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</si>
  <si>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</si>
  <si>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</si>
  <si>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</si>
  <si>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</si>
  <si>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</si>
  <si>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</si>
  <si>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</si>
  <si>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</si>
  <si>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</si>
  <si>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</si>
  <si>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</si>
  <si>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</si>
  <si>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</si>
  <si>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</si>
  <si>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</si>
  <si>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</si>
  <si>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</si>
  <si>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</si>
  <si>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</si>
  <si>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</si>
  <si>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</si>
  <si>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</si>
  <si>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</si>
  <si>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</si>
  <si>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</si>
  <si>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</si>
  <si>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</si>
  <si>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</si>
  <si>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</si>
  <si>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</si>
  <si>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</si>
  <si>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</si>
  <si>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</si>
  <si>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</si>
  <si>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</si>
  <si>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</si>
  <si>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</si>
  <si>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</si>
  <si>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</si>
  <si>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</si>
  <si>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</si>
  <si>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</si>
  <si>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</si>
  <si>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</si>
  <si>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</si>
  <si>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</si>
  <si>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</si>
  <si>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</si>
  <si>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</si>
  <si>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</si>
  <si>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</si>
  <si>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</si>
  <si>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</si>
  <si>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</si>
  <si>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</si>
  <si>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</si>
  <si>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</si>
  <si>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</si>
  <si>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</si>
  <si>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</si>
  <si>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</si>
  <si>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</si>
  <si>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</si>
  <si>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</si>
  <si>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</si>
  <si>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</si>
  <si>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</si>
  <si>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</si>
  <si>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</si>
  <si>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</si>
  <si>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</si>
  <si>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</si>
  <si>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</si>
  <si>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</si>
  <si>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</si>
  <si>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</si>
  <si>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</si>
  <si>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</si>
  <si>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</si>
  <si>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</si>
  <si>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</si>
  <si>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</si>
  <si>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</si>
  <si>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</si>
  <si>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</si>
  <si>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</si>
  <si>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</si>
  <si>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</si>
  <si>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</si>
  <si>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</si>
  <si>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</si>
  <si>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</si>
  <si>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</si>
  <si>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</si>
  <si>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</si>
  <si>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</si>
  <si>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</si>
  <si>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</si>
  <si>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</si>
  <si>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</si>
  <si>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</si>
  <si>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</si>
  <si>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</si>
  <si>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</si>
  <si>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</si>
  <si>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</si>
  <si>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</si>
  <si>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</si>
  <si>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</si>
  <si>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</si>
  <si>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</si>
  <si>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</si>
  <si>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</si>
  <si>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</si>
  <si>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</si>
  <si>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</si>
  <si>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</si>
  <si>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</si>
  <si>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</si>
  <si>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</si>
  <si>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</si>
  <si>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</si>
  <si>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</si>
  <si>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</si>
  <si>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</si>
  <si>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</si>
  <si>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</si>
  <si>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</si>
  <si>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</si>
  <si>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</si>
  <si>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</si>
  <si>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</si>
  <si>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</si>
  <si>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</si>
  <si>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</si>
  <si>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</si>
  <si>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</si>
  <si>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</si>
  <si>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</si>
  <si>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</si>
  <si>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</si>
  <si>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</si>
  <si>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</si>
  <si>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</si>
  <si>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</si>
  <si>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</si>
  <si>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</si>
  <si>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</si>
  <si>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</si>
  <si>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</si>
  <si>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</si>
  <si>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</si>
  <si>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</si>
  <si>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</si>
  <si>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</si>
  <si>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</si>
  <si>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</si>
  <si>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</si>
  <si>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</si>
  <si>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</si>
  <si>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</si>
  <si>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</si>
  <si>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</si>
  <si>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</si>
  <si>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</si>
  <si>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</si>
  <si>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</si>
  <si>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</si>
  <si>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</si>
  <si>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</si>
  <si>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</si>
  <si>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</si>
  <si>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</si>
  <si>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</si>
  <si>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</si>
  <si>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</si>
  <si>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</si>
  <si>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</si>
  <si>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</si>
  <si>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</si>
  <si>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</si>
  <si>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</si>
  <si>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</si>
  <si>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</si>
  <si>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</si>
  <si>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</si>
  <si>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</si>
  <si>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</si>
  <si>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</si>
  <si>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</si>
  <si>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</si>
  <si>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</si>
  <si>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</si>
  <si>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</si>
  <si>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</si>
  <si>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</si>
  <si>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</si>
  <si>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</si>
  <si>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</si>
  <si>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</si>
  <si>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</si>
  <si>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</si>
  <si>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</si>
  <si>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</si>
  <si>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</si>
  <si>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</si>
  <si>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</si>
  <si>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</si>
  <si>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</si>
  <si>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</si>
  <si>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</si>
  <si>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</si>
  <si>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</si>
  <si>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</si>
  <si>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</si>
  <si>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</si>
  <si>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</si>
  <si>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</si>
  <si>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</si>
  <si>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</si>
  <si>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</si>
  <si>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</si>
  <si>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</si>
  <si>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</si>
  <si>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</si>
  <si>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</si>
  <si>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</si>
  <si>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</si>
  <si>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</si>
  <si>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</si>
  <si>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</si>
  <si>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</si>
  <si>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</si>
  <si>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</si>
  <si>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</si>
  <si>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</si>
  <si>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</si>
  <si>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</si>
  <si>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</si>
  <si>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</si>
  <si>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</si>
  <si>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</si>
  <si>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</si>
  <si>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</si>
  <si>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</si>
  <si>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</si>
  <si>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</si>
  <si>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</si>
  <si>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</si>
  <si>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</si>
  <si>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</si>
  <si>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</si>
  <si>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</si>
  <si>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</si>
  <si>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</si>
  <si>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</si>
  <si>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</si>
  <si>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</si>
  <si>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</si>
  <si>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</si>
  <si>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</si>
  <si>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</si>
  <si>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</si>
  <si>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</si>
  <si>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</si>
  <si>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</si>
  <si>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</si>
  <si>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</si>
  <si>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</si>
  <si>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</si>
  <si>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</si>
  <si>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</si>
  <si>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</si>
  <si>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</si>
  <si>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</si>
  <si>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</si>
  <si>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</si>
  <si>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</si>
  <si>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</si>
  <si>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</si>
  <si>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</si>
  <si>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</si>
  <si>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</si>
  <si>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</si>
  <si>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</si>
  <si>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</si>
  <si>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</si>
  <si>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</si>
  <si>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</si>
  <si>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</si>
  <si>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</si>
  <si>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</si>
  <si>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</si>
  <si>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</si>
  <si>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</si>
  <si>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</si>
  <si>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</si>
  <si>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</si>
  <si>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</si>
  <si>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</si>
  <si>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</si>
  <si>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</si>
  <si>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</si>
  <si>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</si>
  <si>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</si>
  <si>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</si>
  <si>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</si>
  <si>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</si>
  <si>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</si>
  <si>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</si>
  <si>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</si>
  <si>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</si>
  <si>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</si>
  <si>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</si>
  <si>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</si>
  <si>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</si>
  <si>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</si>
  <si>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</si>
  <si>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</si>
  <si>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</si>
  <si>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</si>
  <si>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</si>
  <si>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</si>
  <si>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</si>
  <si>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</si>
  <si>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</si>
  <si>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</si>
  <si>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</si>
  <si>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</si>
  <si>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</si>
  <si>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</si>
  <si>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</si>
  <si>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</si>
  <si>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</si>
  <si>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</si>
  <si>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</si>
  <si>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</si>
  <si>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</si>
  <si>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</si>
  <si>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</si>
  <si>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</si>
  <si>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</si>
  <si>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</si>
  <si>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</si>
  <si>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</si>
  <si>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</si>
  <si>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</si>
  <si>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</si>
  <si>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</si>
  <si>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</si>
  <si>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</si>
  <si>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</si>
  <si>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</si>
  <si>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</si>
  <si>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</si>
  <si>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</si>
  <si>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</si>
  <si>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</si>
  <si>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</si>
  <si>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</si>
  <si>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</si>
  <si>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</si>
  <si>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</si>
  <si>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</si>
  <si>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</si>
  <si>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</si>
  <si>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</si>
  <si>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</si>
  <si>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</si>
  <si>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</si>
  <si>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</si>
  <si>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</si>
  <si>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</si>
  <si>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</si>
  <si>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</si>
  <si>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</si>
  <si>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</si>
  <si>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</si>
  <si>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</si>
  <si>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</si>
  <si>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</si>
  <si>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</si>
  <si>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</si>
  <si>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</si>
  <si>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</si>
  <si>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</si>
  <si>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</si>
  <si>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</si>
  <si>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</si>
  <si>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</si>
  <si>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</si>
  <si>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</si>
  <si>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</si>
  <si>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</si>
  <si>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</si>
  <si>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</si>
  <si>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</si>
  <si>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</si>
  <si>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</si>
  <si>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</si>
  <si>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</si>
  <si>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</si>
  <si>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</si>
  <si>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</si>
  <si>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</si>
  <si>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</si>
  <si>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</si>
  <si>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</si>
  <si>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</si>
  <si>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</si>
  <si>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</si>
  <si>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</si>
  <si>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</si>
  <si>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</si>
  <si>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</si>
  <si>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</si>
  <si>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</si>
  <si>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</si>
  <si>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</si>
  <si>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</si>
  <si>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</si>
  <si>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</si>
  <si>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</si>
  <si>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</si>
  <si>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</si>
  <si>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</si>
  <si>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</si>
  <si>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</si>
  <si>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</si>
  <si>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</si>
  <si>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</si>
  <si>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</si>
  <si>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</si>
  <si>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</si>
  <si>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</si>
  <si>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</si>
  <si>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</si>
  <si>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</si>
  <si>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</si>
  <si>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</si>
  <si>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</si>
  <si>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</si>
  <si>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</si>
  <si>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</si>
  <si>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</si>
  <si>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</si>
  <si>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</si>
  <si>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</si>
  <si>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</si>
  <si>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</si>
  <si>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</si>
  <si>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</si>
  <si>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</si>
  <si>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</si>
  <si>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</si>
  <si>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</si>
  <si>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</si>
  <si>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</si>
  <si>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</si>
  <si>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</si>
  <si>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</si>
  <si>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</si>
  <si>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</si>
  <si>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</si>
  <si>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</si>
  <si>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</si>
  <si>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</si>
  <si>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</si>
  <si>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</si>
  <si>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</si>
  <si>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</si>
  <si>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</si>
  <si>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</si>
  <si>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</si>
  <si>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</si>
  <si>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</si>
  <si>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</si>
  <si>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</si>
  <si>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</si>
  <si>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</si>
  <si>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</si>
  <si>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</si>
  <si>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</si>
  <si>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</si>
  <si>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</si>
  <si>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</si>
  <si>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</si>
  <si>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</si>
  <si>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</si>
  <si>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</si>
  <si>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</si>
  <si>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</si>
  <si>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</si>
  <si>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</si>
  <si>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</si>
  <si>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</si>
  <si>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</si>
  <si>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</si>
  <si>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</si>
  <si>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</si>
  <si>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</si>
  <si>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</si>
  <si>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</si>
  <si>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</si>
  <si>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</si>
  <si>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</si>
  <si>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</si>
  <si>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</si>
  <si>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</si>
  <si>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</si>
  <si>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</si>
  <si>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</si>
  <si>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</si>
  <si>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</si>
  <si>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</si>
  <si>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</si>
  <si>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</si>
  <si>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</si>
  <si>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</si>
  <si>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</si>
  <si>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</si>
  <si>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</si>
  <si>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</si>
  <si>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</si>
  <si>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</si>
  <si>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</si>
  <si>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</si>
  <si>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</si>
  <si>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</si>
  <si>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</si>
  <si>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</si>
  <si>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</si>
  <si>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</si>
  <si>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</si>
  <si>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</si>
  <si>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</si>
  <si>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</si>
  <si>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</si>
  <si>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</si>
  <si>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</si>
  <si>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</si>
  <si>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</si>
  <si>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</si>
  <si>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</si>
  <si>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</si>
  <si>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</si>
  <si>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</si>
  <si>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</si>
  <si>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</si>
  <si>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</si>
  <si>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</si>
  <si>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</si>
  <si>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</si>
  <si>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</si>
  <si>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</si>
  <si>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</si>
  <si>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</si>
  <si>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</si>
  <si>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</si>
  <si>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</si>
  <si>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</si>
  <si>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</si>
  <si>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</si>
  <si>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</si>
  <si>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</si>
  <si>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</si>
  <si>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</si>
  <si>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</si>
  <si>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</si>
  <si>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</si>
  <si>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</si>
  <si>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</si>
  <si>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</si>
  <si>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</si>
  <si>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</si>
  <si>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</si>
  <si>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</si>
  <si>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</si>
  <si>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</si>
  <si>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</si>
  <si>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</si>
  <si>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</si>
  <si>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</si>
  <si>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</si>
  <si>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</si>
  <si>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</si>
  <si>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</si>
  <si>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</si>
  <si>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</si>
  <si>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</si>
  <si>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</si>
  <si>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</si>
  <si>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</si>
  <si>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</si>
  <si>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</si>
  <si>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</si>
  <si>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</si>
  <si>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</si>
  <si>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</si>
  <si>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</si>
  <si>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</si>
  <si>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</si>
  <si>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</si>
  <si>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</si>
  <si>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</si>
  <si>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</si>
  <si>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</si>
  <si>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</si>
  <si>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</si>
  <si>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</si>
  <si>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</si>
  <si>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</si>
  <si>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</si>
  <si>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</si>
  <si>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</si>
  <si>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</si>
  <si>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</si>
  <si>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</si>
  <si>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</si>
  <si>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</si>
  <si>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</si>
  <si>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</si>
  <si>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</si>
  <si>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</si>
  <si>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</si>
  <si>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</si>
  <si>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</si>
  <si>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</si>
  <si>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</si>
  <si>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</si>
  <si>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</si>
  <si>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</si>
  <si>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</si>
  <si>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</si>
  <si>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</si>
  <si>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</si>
  <si>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</si>
  <si>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</si>
  <si>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</si>
  <si>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</si>
  <si>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</si>
  <si>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</si>
  <si>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</si>
  <si>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</si>
  <si>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</si>
  <si>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</si>
  <si>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</si>
  <si>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</si>
  <si>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</si>
  <si>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</si>
  <si>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</si>
  <si>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</si>
  <si>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</si>
  <si>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</si>
  <si>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</si>
  <si>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</si>
  <si>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</si>
  <si>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</si>
  <si>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</si>
  <si>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</si>
  <si>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</si>
  <si>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</si>
  <si>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</si>
  <si>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</si>
  <si>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</si>
  <si>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</si>
  <si>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</si>
  <si>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</si>
  <si>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</si>
  <si>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</si>
  <si>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</si>
  <si>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</si>
  <si>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</si>
  <si>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</si>
  <si>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</si>
  <si>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</si>
  <si>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</si>
  <si>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</si>
  <si>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</si>
  <si>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</si>
  <si>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</si>
  <si>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</si>
  <si>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</si>
  <si>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</si>
  <si>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</si>
  <si>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</si>
  <si>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</si>
  <si>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</si>
  <si>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</si>
  <si>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</si>
  <si>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</si>
  <si>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</si>
  <si>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</si>
  <si>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</si>
  <si>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</si>
  <si>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</si>
  <si>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</si>
  <si>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</si>
  <si>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</si>
  <si>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</si>
  <si>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</si>
  <si>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</si>
  <si>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</si>
  <si>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</si>
  <si>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</si>
  <si>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</si>
  <si>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</si>
  <si>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</si>
  <si>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</si>
  <si>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</si>
  <si>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</si>
  <si>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</si>
  <si>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</si>
  <si>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</si>
  <si>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</si>
  <si>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</si>
  <si>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</si>
  <si>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</si>
  <si>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</si>
  <si>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</si>
  <si>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</si>
  <si>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</si>
  <si>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</si>
  <si>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</si>
  <si>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</si>
  <si>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</si>
  <si>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</si>
  <si>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</si>
  <si>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</si>
  <si>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</si>
  <si>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</si>
  <si>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</si>
  <si>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</si>
  <si>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</si>
  <si>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</si>
  <si>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</si>
  <si>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</si>
  <si>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</si>
  <si>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</si>
  <si>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</si>
  <si>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</si>
  <si>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</si>
  <si>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</si>
  <si>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</si>
  <si>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</si>
  <si>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</si>
  <si>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</si>
  <si>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</si>
  <si>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</si>
  <si>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</si>
  <si>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</si>
  <si>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</si>
  <si>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</si>
  <si>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</si>
  <si>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</si>
  <si>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</si>
  <si>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</si>
  <si>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</si>
  <si>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</si>
  <si>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</si>
  <si>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</si>
  <si>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</si>
  <si>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</si>
  <si>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</si>
  <si>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</si>
  <si>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</si>
  <si>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</si>
  <si>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</si>
  <si>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</si>
  <si>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</si>
  <si>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</si>
  <si>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</si>
  <si>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</si>
  <si>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</si>
  <si>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</si>
  <si>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</si>
  <si>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</si>
  <si>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</si>
  <si>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</si>
  <si>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</si>
  <si>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</si>
  <si>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</si>
  <si>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</si>
  <si>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</si>
  <si>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</si>
  <si>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</si>
  <si>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</si>
  <si>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</si>
  <si>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</si>
  <si>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</si>
  <si>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</si>
  <si>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</si>
  <si>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</si>
  <si>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</si>
  <si>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</si>
  <si>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</si>
  <si>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</si>
  <si>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</si>
  <si>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</si>
  <si>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</si>
  <si>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</si>
  <si>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</si>
  <si>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</si>
  <si>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</si>
  <si>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</si>
  <si>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</si>
  <si>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</si>
  <si>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</si>
  <si>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</si>
  <si>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</si>
  <si>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</si>
  <si>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</si>
  <si>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</si>
  <si>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</si>
  <si>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</si>
  <si>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</si>
  <si>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</si>
  <si>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</si>
  <si>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</si>
  <si>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</si>
  <si>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</si>
  <si>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</si>
  <si>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</si>
  <si>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</si>
  <si>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</si>
  <si>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</si>
  <si>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</si>
  <si>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</si>
  <si>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</si>
  <si>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</si>
  <si>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</si>
  <si>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</si>
  <si>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</si>
  <si>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</si>
  <si>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</si>
  <si>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</si>
  <si>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</si>
  <si>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</si>
  <si>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</si>
  <si>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</si>
  <si>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</si>
  <si>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</si>
  <si>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</si>
  <si>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</si>
  <si>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</si>
  <si>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</si>
  <si>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</si>
  <si>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</si>
  <si>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</si>
  <si>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</si>
  <si>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</si>
  <si>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</si>
  <si>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</si>
  <si>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</si>
  <si>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</si>
  <si>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</si>
  <si>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</si>
  <si>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</si>
  <si>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</si>
  <si>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</si>
  <si>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</si>
  <si>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</si>
  <si>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</si>
  <si>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</si>
  <si>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</si>
  <si>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</si>
  <si>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</si>
  <si>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</si>
  <si>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</si>
  <si>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</si>
  <si>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</si>
  <si>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</si>
  <si>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</si>
  <si>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</si>
  <si>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</si>
  <si>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</si>
  <si>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</si>
  <si>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</si>
  <si>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</si>
  <si>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</si>
  <si>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</si>
  <si>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</si>
  <si>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</si>
  <si>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</si>
  <si>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</si>
  <si>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</si>
  <si>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</si>
  <si>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</si>
  <si>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</si>
  <si>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</si>
  <si>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</si>
  <si>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</si>
  <si>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</si>
  <si>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</si>
  <si>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</si>
  <si>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</si>
  <si>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</si>
  <si>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</si>
  <si>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</si>
  <si>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</si>
  <si>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</si>
  <si>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</si>
  <si>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</si>
  <si>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</si>
  <si>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</si>
  <si>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</si>
  <si>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</si>
  <si>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</si>
  <si>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</si>
  <si>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</si>
  <si>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</si>
  <si>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</si>
  <si>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</si>
  <si>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</si>
  <si>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</si>
  <si>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</si>
  <si>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</si>
  <si>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</si>
  <si>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</si>
  <si>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</si>
  <si>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</si>
  <si>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</si>
  <si>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</si>
  <si>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</si>
  <si>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</si>
  <si>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</si>
  <si>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</si>
  <si>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</si>
  <si>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</si>
  <si>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</si>
  <si>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</si>
  <si>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</si>
  <si>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</si>
  <si>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</si>
  <si>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</si>
  <si>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</si>
  <si>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</si>
  <si>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</si>
  <si>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</si>
  <si>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</si>
  <si>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</si>
  <si>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</si>
  <si>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</si>
  <si>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</si>
  <si>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</si>
  <si>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</si>
  <si>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</si>
  <si>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</si>
  <si>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</si>
  <si>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</si>
  <si>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</si>
  <si>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</si>
  <si>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</si>
  <si>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</si>
  <si>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</si>
  <si>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</si>
  <si>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</si>
  <si>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</si>
  <si>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</si>
  <si>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</si>
  <si>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</si>
  <si>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</si>
  <si>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</si>
  <si>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</si>
  <si>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</si>
  <si>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</si>
  <si>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</si>
  <si>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</si>
  <si>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</si>
  <si>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</si>
  <si>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</si>
  <si>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</si>
  <si>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</si>
  <si>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</si>
  <si>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</si>
  <si>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</si>
  <si>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</si>
  <si>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</si>
  <si>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</si>
  <si>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</si>
  <si>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</si>
  <si>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</si>
  <si>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</si>
  <si>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</si>
  <si>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</si>
  <si>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</si>
  <si>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</si>
  <si>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</si>
  <si>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</si>
  <si>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</si>
  <si>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</si>
  <si>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</si>
  <si>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</si>
  <si>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</si>
  <si>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</si>
  <si>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</si>
  <si>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</si>
  <si>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</si>
  <si>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</si>
  <si>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</si>
  <si>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</si>
  <si>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</si>
  <si>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</si>
  <si>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</si>
  <si>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</si>
  <si>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</si>
  <si>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</si>
  <si>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</si>
  <si>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</si>
  <si>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</si>
  <si>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</si>
  <si>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</si>
  <si>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</si>
  <si>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</si>
  <si>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</si>
  <si>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</si>
  <si>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</si>
  <si>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</si>
  <si>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</si>
  <si>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</si>
  <si>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</si>
  <si>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</si>
  <si>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</si>
  <si>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</si>
  <si>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</si>
  <si>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</si>
  <si>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</si>
  <si>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</si>
  <si>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</si>
  <si>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</si>
  <si>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</si>
  <si>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</si>
  <si>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</si>
  <si>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</si>
  <si>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</si>
  <si>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</si>
  <si>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</si>
  <si>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</si>
  <si>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</si>
  <si>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</si>
  <si>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</si>
  <si>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</si>
  <si>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</si>
  <si>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</si>
  <si>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</si>
  <si>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</si>
  <si>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</si>
  <si>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</si>
  <si>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</si>
  <si>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</si>
  <si>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</si>
  <si>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</si>
  <si>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</si>
  <si>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</si>
  <si>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</si>
  <si>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</si>
  <si>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</si>
  <si>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</si>
  <si>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</si>
  <si>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</si>
  <si>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</si>
  <si>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</si>
  <si>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</si>
  <si>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</si>
  <si>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</si>
  <si>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</si>
  <si>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</si>
  <si>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</si>
  <si>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</si>
  <si>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</si>
  <si>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</si>
  <si>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</si>
  <si>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</si>
  <si>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</si>
  <si>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</si>
  <si>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</si>
  <si>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</si>
  <si>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</si>
  <si>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</si>
  <si>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</si>
  <si>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</si>
  <si>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</si>
  <si>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</si>
  <si>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</si>
  <si>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</si>
  <si>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</si>
  <si>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</si>
  <si>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</si>
  <si>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</si>
  <si>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</si>
  <si>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</si>
  <si>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</si>
  <si>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</si>
  <si>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</si>
  <si>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</si>
  <si>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</si>
  <si>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</si>
  <si>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</si>
  <si>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</si>
  <si>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</si>
  <si>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</si>
  <si>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</si>
  <si>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</si>
  <si>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</si>
  <si>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</si>
  <si>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</si>
  <si>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</si>
  <si>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</si>
  <si>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</si>
  <si>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</si>
  <si>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</si>
  <si>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</si>
  <si>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</si>
  <si>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</si>
  <si>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</si>
  <si>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</si>
  <si>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</si>
  <si>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</si>
  <si>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</si>
  <si>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</si>
  <si>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</si>
  <si>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</si>
  <si>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</si>
  <si>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</si>
  <si>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</si>
  <si>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</si>
  <si>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</si>
  <si>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</si>
  <si>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</si>
  <si>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</si>
  <si>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</si>
  <si>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</si>
  <si>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</si>
  <si>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</si>
  <si>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</si>
  <si>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</si>
  <si>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</si>
  <si>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</si>
  <si>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</si>
  <si>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</si>
  <si>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</si>
  <si>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</si>
  <si>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</si>
  <si>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</si>
  <si>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</si>
  <si>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</si>
  <si>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</si>
  <si>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</si>
  <si>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</si>
  <si>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</si>
  <si>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</si>
  <si>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</si>
  <si>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</si>
  <si>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</si>
  <si>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</si>
  <si>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</si>
  <si>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</si>
  <si>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</si>
  <si>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</si>
  <si>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</si>
  <si>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</si>
  <si>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</si>
  <si>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</si>
  <si>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</si>
  <si>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</si>
  <si>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</si>
  <si>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</si>
  <si>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</si>
  <si>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</si>
  <si>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</si>
  <si>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</si>
  <si>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</si>
  <si>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</si>
  <si>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</si>
  <si>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</si>
  <si>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</si>
  <si>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</si>
  <si>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</si>
  <si>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</si>
  <si>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</si>
  <si>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</si>
  <si>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</si>
  <si>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</si>
  <si>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</si>
  <si>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</si>
  <si>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</si>
  <si>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</si>
  <si>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</si>
  <si>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</si>
  <si>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</si>
  <si>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</si>
  <si>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</si>
  <si>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</si>
  <si>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</si>
  <si>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</si>
  <si>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</si>
  <si>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</si>
  <si>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</si>
  <si>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</si>
  <si>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</si>
  <si>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</si>
  <si>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</si>
  <si>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</si>
  <si>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</si>
  <si>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</si>
  <si>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</si>
  <si>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</si>
  <si>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</si>
  <si>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</si>
  <si>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</si>
  <si>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</si>
  <si>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</si>
  <si>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</si>
  <si>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</si>
  <si>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</si>
  <si>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</si>
  <si>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</si>
  <si>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</si>
  <si>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</si>
  <si>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</si>
  <si>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</si>
  <si>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</si>
  <si>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</si>
  <si>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</si>
  <si>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</si>
  <si>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</si>
  <si>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</si>
  <si>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</si>
  <si>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</si>
  <si>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</si>
  <si>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</si>
  <si>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</si>
  <si>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</si>
  <si>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</si>
  <si>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</si>
  <si>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</si>
  <si>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</si>
  <si>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</si>
  <si>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</si>
  <si>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</si>
  <si>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</si>
  <si>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</si>
  <si>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</si>
  <si>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</si>
  <si>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</si>
  <si>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</si>
  <si>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</si>
  <si>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</si>
  <si>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</si>
  <si>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</si>
  <si>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</si>
  <si>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</si>
  <si>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</si>
  <si>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</si>
  <si>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</si>
  <si>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</si>
  <si>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</si>
  <si>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</si>
  <si>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</si>
  <si>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</si>
  <si>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</si>
  <si>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</si>
  <si>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</si>
  <si>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</si>
  <si>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</si>
  <si>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</si>
  <si>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</si>
  <si>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</si>
  <si>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</si>
  <si>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</si>
  <si>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</si>
  <si>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</si>
  <si>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</si>
  <si>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</si>
  <si>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</si>
  <si>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</si>
  <si>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</si>
  <si>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</si>
  <si>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</si>
  <si>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</si>
  <si>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</si>
  <si>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</si>
  <si>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</si>
  <si>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</si>
  <si>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</si>
  <si>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</si>
  <si>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</si>
  <si>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</si>
  <si>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</si>
  <si>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</si>
  <si>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</si>
  <si>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</si>
  <si>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</si>
  <si>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</si>
  <si>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</si>
  <si>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</si>
  <si>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</si>
  <si>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</si>
  <si>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</si>
  <si>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</si>
  <si>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</si>
  <si>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</si>
  <si>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</si>
  <si>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</si>
  <si>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</si>
  <si>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</si>
  <si>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</si>
  <si>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</si>
  <si>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</si>
  <si>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</si>
  <si>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</si>
  <si>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</si>
  <si>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</si>
  <si>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</si>
  <si>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</si>
  <si>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</si>
  <si>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</si>
  <si>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</si>
  <si>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</si>
  <si>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</si>
  <si>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</si>
  <si>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</si>
  <si>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</si>
  <si>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</si>
  <si>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</si>
  <si>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</si>
  <si>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</si>
  <si>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</si>
  <si>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</si>
  <si>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</si>
  <si>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</si>
  <si>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</si>
  <si>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</si>
  <si>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</si>
  <si>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</si>
  <si>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</si>
  <si>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</si>
  <si>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</si>
  <si>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</si>
  <si>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</si>
  <si>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</si>
  <si>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</si>
  <si>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</si>
  <si>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</si>
  <si>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</si>
  <si>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</si>
  <si>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</si>
  <si>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</si>
  <si>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</si>
  <si>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</si>
  <si>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</si>
  <si>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</si>
  <si>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</si>
  <si>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</si>
  <si>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</si>
  <si>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</si>
  <si>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</si>
  <si>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</si>
  <si>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</si>
  <si>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</si>
  <si>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</si>
  <si>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</si>
  <si>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</si>
  <si>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</si>
  <si>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</si>
  <si>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</si>
  <si>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</si>
  <si>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</si>
  <si>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</si>
  <si>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</si>
  <si>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</si>
  <si>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</si>
  <si>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</si>
  <si>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</si>
  <si>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</si>
  <si>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</si>
  <si>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</si>
  <si>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</si>
  <si>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</si>
  <si>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</si>
  <si>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</si>
  <si>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</si>
  <si>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</si>
  <si>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</si>
  <si>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</si>
  <si>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</si>
  <si>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</si>
  <si>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</si>
  <si>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</si>
  <si>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</si>
  <si>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</si>
  <si>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</si>
  <si>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</si>
  <si>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</si>
  <si>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</si>
  <si>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</si>
  <si>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</si>
  <si>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</si>
  <si>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</si>
  <si>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</si>
  <si>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</si>
  <si>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</si>
  <si>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</si>
  <si>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</si>
  <si>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</si>
  <si>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</si>
  <si>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</si>
  <si>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</si>
  <si>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</si>
  <si>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</si>
  <si>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</si>
  <si>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</si>
  <si>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</si>
  <si>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</si>
  <si>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</si>
  <si>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</si>
  <si>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</si>
  <si>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</si>
  <si>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</si>
  <si>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</si>
  <si>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</si>
  <si>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</si>
  <si>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</si>
  <si>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</si>
  <si>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</si>
  <si>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</si>
  <si>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</si>
  <si>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</si>
  <si>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</si>
  <si>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</si>
  <si>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</si>
  <si>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</si>
  <si>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</si>
  <si>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</si>
  <si>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</si>
  <si>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</si>
  <si>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</si>
  <si>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</si>
  <si>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</si>
  <si>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</si>
  <si>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</si>
  <si>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</si>
  <si>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</si>
  <si>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</si>
  <si>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</si>
  <si>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</si>
  <si>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</si>
  <si>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</si>
  <si>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</si>
  <si>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</si>
  <si>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</si>
  <si>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</si>
  <si>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</si>
  <si>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</si>
  <si>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</si>
  <si>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</si>
  <si>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</si>
  <si>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</si>
  <si>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</si>
  <si>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</si>
  <si>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</si>
  <si>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</si>
  <si>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</si>
  <si>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</si>
  <si>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</si>
  <si>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</si>
  <si>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</si>
  <si>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</si>
  <si>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</si>
  <si>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</si>
  <si>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</si>
  <si>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</si>
  <si>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</si>
  <si>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</si>
  <si>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</si>
  <si>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</si>
  <si>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</si>
  <si>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</si>
  <si>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</si>
  <si>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</si>
  <si>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</si>
  <si>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</si>
  <si>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</si>
  <si>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</si>
  <si>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</si>
  <si>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</si>
  <si>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</si>
  <si>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</si>
  <si>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</si>
  <si>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</si>
  <si>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</si>
  <si>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</si>
  <si>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</si>
  <si>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</si>
  <si>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</si>
  <si>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</si>
  <si>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</si>
  <si>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</si>
  <si>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</si>
  <si>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</si>
  <si>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</si>
  <si>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</si>
  <si>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</si>
  <si>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</si>
  <si>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</si>
  <si>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</si>
  <si>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</si>
  <si>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</si>
  <si>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</si>
  <si>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</si>
  <si>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</si>
  <si>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</si>
  <si>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</si>
  <si>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</si>
  <si>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</si>
  <si>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</si>
  <si>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</si>
  <si>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</si>
  <si>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</si>
  <si>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</si>
  <si>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</si>
  <si>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</si>
  <si>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</si>
  <si>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</si>
  <si>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</si>
  <si>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</si>
  <si>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</si>
  <si>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</si>
  <si>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</si>
  <si>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</si>
  <si>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</si>
  <si>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</si>
  <si>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</si>
  <si>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</si>
  <si>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</si>
  <si>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</si>
  <si>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</si>
  <si>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</si>
  <si>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</si>
  <si>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</si>
  <si>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</si>
  <si>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</si>
  <si>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</si>
  <si>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</si>
  <si>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</si>
  <si>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</si>
  <si>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</si>
  <si>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</si>
  <si>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</si>
  <si>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</si>
  <si>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</si>
  <si>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</si>
  <si>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</si>
  <si>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</si>
  <si>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</si>
  <si>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</si>
  <si>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</si>
  <si>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</si>
  <si>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</si>
  <si>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</si>
  <si>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</si>
  <si>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</si>
  <si>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</si>
  <si>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</si>
  <si>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</si>
  <si>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</si>
  <si>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</si>
  <si>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</si>
  <si>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</si>
  <si>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</si>
  <si>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</si>
  <si>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</si>
  <si>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</si>
  <si>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</si>
  <si>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</si>
  <si>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</si>
  <si>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</si>
  <si>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</si>
  <si>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</si>
  <si>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</si>
  <si>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</si>
  <si>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</si>
  <si>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</si>
  <si>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</si>
  <si>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</si>
  <si>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</si>
  <si>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</si>
  <si>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</si>
  <si>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</si>
  <si>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</si>
  <si>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</si>
  <si>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</si>
  <si>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</si>
  <si>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</si>
  <si>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</si>
  <si>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</si>
  <si>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</si>
  <si>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</si>
  <si>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</si>
  <si>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</si>
  <si>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</si>
  <si>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</si>
  <si>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</si>
  <si>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</si>
  <si>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</si>
  <si>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</si>
  <si>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</si>
  <si>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</si>
  <si>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</si>
  <si>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</si>
  <si>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</si>
  <si>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</si>
  <si>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</si>
  <si>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</si>
  <si>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</si>
  <si>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</si>
  <si>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</si>
  <si>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</si>
  <si>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</si>
  <si>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</si>
  <si>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</si>
  <si>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</si>
  <si>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</si>
  <si>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</si>
  <si>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</si>
  <si>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</si>
  <si>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</si>
  <si>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</si>
  <si>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</si>
  <si>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</si>
  <si>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</si>
  <si>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</si>
  <si>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</si>
  <si>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</si>
  <si>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</si>
  <si>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</si>
  <si>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</si>
  <si>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</si>
  <si>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</si>
  <si>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</si>
  <si>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</si>
  <si>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</si>
  <si>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</si>
  <si>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</si>
  <si>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</si>
  <si>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</si>
  <si>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</si>
  <si>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</si>
  <si>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</si>
  <si>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</si>
  <si>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</si>
  <si>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</si>
  <si>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</si>
  <si>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</si>
  <si>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</si>
  <si>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</si>
  <si>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</si>
  <si>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</si>
  <si>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</si>
  <si>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</si>
  <si>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</si>
  <si>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</si>
  <si>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</si>
  <si>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</si>
  <si>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</si>
  <si>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</si>
  <si>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</si>
  <si>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</si>
  <si>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</si>
  <si>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</si>
  <si>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</si>
  <si>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</si>
  <si>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</si>
  <si>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</si>
  <si>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</si>
  <si>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</si>
  <si>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</si>
  <si>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</si>
  <si>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</si>
  <si>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</si>
  <si>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</si>
  <si>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</si>
  <si>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</si>
  <si>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</si>
  <si>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</si>
  <si>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</si>
  <si>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</si>
  <si>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</si>
  <si>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</si>
  <si>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</si>
  <si>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</si>
  <si>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</si>
  <si>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</si>
  <si>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</si>
  <si>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</si>
  <si>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</si>
  <si>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</si>
  <si>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</si>
  <si>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</si>
  <si>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</si>
  <si>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</si>
  <si>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</si>
  <si>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</si>
  <si>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</si>
  <si>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</si>
  <si>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</si>
  <si>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</si>
  <si>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</si>
  <si>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</si>
  <si>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</si>
  <si>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</si>
  <si>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</si>
  <si>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</si>
  <si>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</si>
  <si>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</si>
  <si>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</si>
  <si>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</si>
  <si>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</si>
  <si>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</si>
  <si>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</si>
  <si>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</si>
  <si>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</si>
  <si>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</si>
  <si>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</si>
  <si>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</si>
  <si>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</si>
  <si>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</si>
  <si>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</si>
  <si>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</si>
  <si>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</si>
  <si>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</si>
  <si>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</si>
  <si>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</si>
  <si>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</si>
  <si>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</si>
  <si>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</si>
  <si>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</si>
  <si>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</si>
  <si>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</si>
  <si>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</si>
  <si>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</si>
  <si>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</si>
  <si>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</si>
  <si>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</si>
  <si>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</si>
  <si>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</si>
  <si>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</si>
  <si>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</si>
  <si>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</si>
  <si>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</si>
  <si>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</si>
  <si>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</si>
  <si>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</si>
  <si>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</si>
  <si>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</si>
  <si>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</si>
  <si>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</si>
  <si>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</si>
  <si>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</si>
  <si>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</si>
  <si>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</si>
  <si>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</si>
  <si>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</si>
  <si>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</si>
  <si>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</si>
  <si>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</si>
  <si>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</si>
  <si>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</si>
  <si>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</si>
  <si>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</si>
  <si>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</si>
  <si>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</si>
  <si>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</si>
  <si>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</si>
  <si>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</si>
  <si>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</si>
  <si>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</si>
  <si>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</si>
  <si>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</si>
  <si>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</si>
  <si>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</si>
  <si>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</si>
  <si>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</si>
  <si>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</si>
  <si>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</si>
  <si>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</si>
  <si>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</si>
  <si>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</si>
  <si>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</si>
  <si>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</si>
  <si>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</si>
  <si>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</si>
  <si>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</si>
  <si>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</si>
  <si>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</si>
  <si>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</si>
  <si>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</si>
  <si>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</si>
  <si>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</si>
  <si>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</si>
  <si>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</si>
  <si>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</si>
  <si>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</si>
  <si>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</si>
  <si>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</si>
  <si>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</si>
  <si>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</si>
  <si>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</si>
  <si>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</si>
  <si>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</si>
  <si>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</si>
  <si>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</si>
  <si>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</si>
  <si>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</si>
  <si>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</si>
  <si>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</si>
  <si>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</si>
  <si>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</si>
  <si>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</si>
  <si>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</si>
  <si>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</si>
  <si>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</si>
  <si>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</si>
  <si>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</si>
  <si>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</si>
  <si>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</si>
  <si>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</si>
  <si>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</si>
  <si>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</si>
  <si>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</si>
  <si>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</si>
  <si>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</si>
  <si>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</si>
  <si>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</si>
  <si>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</si>
  <si>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</si>
  <si>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</si>
  <si>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</si>
  <si>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</si>
  <si>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</si>
  <si>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</si>
  <si>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</si>
  <si>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</si>
  <si>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</si>
  <si>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</si>
  <si>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</si>
  <si>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</si>
  <si>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</si>
  <si>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</si>
  <si>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</si>
  <si>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</si>
  <si>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</si>
  <si>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</si>
  <si>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</si>
  <si>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</si>
  <si>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</si>
  <si>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</si>
  <si>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</si>
  <si>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</si>
  <si>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</si>
  <si>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</si>
  <si>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</si>
  <si>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</si>
  <si>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</si>
  <si>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</si>
  <si>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</si>
  <si>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</si>
  <si>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</si>
  <si>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</si>
  <si>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</si>
  <si>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</si>
  <si>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</si>
  <si>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</si>
  <si>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</si>
  <si>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</si>
  <si>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</si>
  <si>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</si>
  <si>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</si>
  <si>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</si>
  <si>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</si>
  <si>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</si>
  <si>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</si>
  <si>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</si>
  <si>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</si>
  <si>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</si>
  <si>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</si>
  <si>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</si>
  <si>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</si>
  <si>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</si>
  <si>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</si>
  <si>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</si>
  <si>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</si>
  <si>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</si>
  <si>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</si>
  <si>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</si>
  <si>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</si>
  <si>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</si>
  <si>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</si>
  <si>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</si>
  <si>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</si>
  <si>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</si>
  <si>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</si>
  <si>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</si>
  <si>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</si>
  <si>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</si>
  <si>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</si>
  <si>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</si>
  <si>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</si>
  <si>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</si>
  <si>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</si>
  <si>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</si>
  <si>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</si>
  <si>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</si>
  <si>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</si>
  <si>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</si>
  <si>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</si>
  <si>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</si>
  <si>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</si>
  <si>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</si>
  <si>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</si>
  <si>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</si>
  <si>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</si>
  <si>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</si>
  <si>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</si>
  <si>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</si>
  <si>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</si>
  <si>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</si>
  <si>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</si>
  <si>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</si>
  <si>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</si>
  <si>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</si>
  <si>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</si>
  <si>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</si>
  <si>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</si>
  <si>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</si>
  <si>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</si>
  <si>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</si>
  <si>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</si>
  <si>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</si>
  <si>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</si>
  <si>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</si>
  <si>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</si>
  <si>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</si>
  <si>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</si>
  <si>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</si>
  <si>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</si>
  <si>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</si>
  <si>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</si>
  <si>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</si>
  <si>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</si>
  <si>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</si>
  <si>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</si>
  <si>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</si>
  <si>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</si>
  <si>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</si>
  <si>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</si>
  <si>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</si>
  <si>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</si>
  <si>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</si>
  <si>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</si>
  <si>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</si>
  <si>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</si>
  <si>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</si>
  <si>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</si>
  <si>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</si>
  <si>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</si>
  <si>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</si>
  <si>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</si>
  <si>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</si>
  <si>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</si>
  <si>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</si>
  <si>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</si>
  <si>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</si>
  <si>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</si>
  <si>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</si>
  <si>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</si>
  <si>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</si>
  <si>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</si>
  <si>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</si>
  <si>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</si>
  <si>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</si>
  <si>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</si>
  <si>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</si>
  <si>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</si>
  <si>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</si>
  <si>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</si>
  <si>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</si>
  <si>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</si>
  <si>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</si>
  <si>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</si>
  <si>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</si>
  <si>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</si>
  <si>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</si>
  <si>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</si>
  <si>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</si>
  <si>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</si>
  <si>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</si>
  <si>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</si>
  <si>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</si>
  <si>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</si>
  <si>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</si>
  <si>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</si>
  <si>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</si>
  <si>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</si>
  <si>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</si>
  <si>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</si>
  <si>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</si>
  <si>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</si>
  <si>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</si>
  <si>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</si>
  <si>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</si>
  <si>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</si>
  <si>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</si>
  <si>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</si>
  <si>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</si>
  <si>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</si>
  <si>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</si>
  <si>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</si>
  <si>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</si>
  <si>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</si>
  <si>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</si>
  <si>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</si>
  <si>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</si>
  <si>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</si>
  <si>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</si>
  <si>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</si>
  <si>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</si>
  <si>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</si>
  <si>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</si>
  <si>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</si>
  <si>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</si>
  <si>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</si>
  <si>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</si>
  <si>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</si>
  <si>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</si>
  <si>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</si>
  <si>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</si>
  <si>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</si>
  <si>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</si>
  <si>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</si>
  <si>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</si>
  <si>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</si>
  <si>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</si>
  <si>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</si>
  <si>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</si>
  <si>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</si>
  <si>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</si>
  <si>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</si>
  <si>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</si>
  <si>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</si>
  <si>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</si>
  <si>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</si>
  <si>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</si>
  <si>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</si>
  <si>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</si>
  <si>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</si>
  <si>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</si>
  <si>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</si>
  <si>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</si>
  <si>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</si>
  <si>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</si>
  <si>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</si>
  <si>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</si>
  <si>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</si>
  <si>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</si>
  <si>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</si>
  <si>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</si>
  <si>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</si>
  <si>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</si>
  <si>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</si>
  <si>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</si>
  <si>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</si>
  <si>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</si>
  <si>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</si>
  <si>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</si>
  <si>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</si>
  <si>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</si>
  <si>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</si>
  <si>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</si>
  <si>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</si>
  <si>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</si>
  <si>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</si>
  <si>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</si>
  <si>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</si>
  <si>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</si>
  <si>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</si>
  <si>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</si>
  <si>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</si>
  <si>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</si>
  <si>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</si>
  <si>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</si>
  <si>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</si>
  <si>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</si>
  <si>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</si>
  <si>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</si>
  <si>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</si>
  <si>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</si>
  <si>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</si>
  <si>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</si>
  <si>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</si>
  <si>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</si>
  <si>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</si>
  <si>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</si>
  <si>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</si>
  <si>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</si>
  <si>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</si>
  <si>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</si>
  <si>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</si>
  <si>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</si>
  <si>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</si>
  <si>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</si>
  <si>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</si>
  <si>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</si>
  <si>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</si>
  <si>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</si>
  <si>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</si>
  <si>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</si>
  <si>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</si>
  <si>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</si>
  <si>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</si>
  <si>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</si>
  <si>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</si>
  <si>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</si>
  <si>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</si>
  <si>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</si>
  <si>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</si>
  <si>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</si>
  <si>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</si>
  <si>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</si>
  <si>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</si>
  <si>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</si>
  <si>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</si>
  <si>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</si>
  <si>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</si>
  <si>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</si>
  <si>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</si>
  <si>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</si>
  <si>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</si>
  <si>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</si>
  <si>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</si>
  <si>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</si>
  <si>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</si>
  <si>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</si>
  <si>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</si>
  <si>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</si>
  <si>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</si>
  <si>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</si>
  <si>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</si>
  <si>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</si>
  <si>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</si>
  <si>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</si>
  <si>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</si>
  <si>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</si>
  <si>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</si>
  <si>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</si>
  <si>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</si>
  <si>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</si>
  <si>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</si>
  <si>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</si>
  <si>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</si>
  <si>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</si>
  <si>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</si>
  <si>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</si>
  <si>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</si>
  <si>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</si>
  <si>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</si>
  <si>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</si>
  <si>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</si>
  <si>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</si>
  <si>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</si>
  <si>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</si>
  <si>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</si>
  <si>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</si>
  <si>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</si>
  <si>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</si>
  <si>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</si>
  <si>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</si>
  <si>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</si>
  <si>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</si>
  <si>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</si>
  <si>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</si>
  <si>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</si>
  <si>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</si>
  <si>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</si>
  <si>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</si>
  <si>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</si>
  <si>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</si>
  <si>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</si>
  <si>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</si>
  <si>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</si>
  <si>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</si>
  <si>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</si>
  <si>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</si>
  <si>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</si>
  <si>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</si>
  <si>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</si>
  <si>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</si>
  <si>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</si>
  <si>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</si>
  <si>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</si>
  <si>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</si>
  <si>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</si>
  <si>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</si>
  <si>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</si>
  <si>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</si>
  <si>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</si>
  <si>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</si>
  <si>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</si>
  <si>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</si>
  <si>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</si>
  <si>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</si>
  <si>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</si>
  <si>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</si>
  <si>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</si>
  <si>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</si>
  <si>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</si>
  <si>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</si>
  <si>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</si>
  <si>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</si>
  <si>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</si>
  <si>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</si>
  <si>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</si>
  <si>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</si>
  <si>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</si>
  <si>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</si>
  <si>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</si>
  <si>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</si>
  <si>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</si>
  <si>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</si>
  <si>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</si>
  <si>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</si>
  <si>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</si>
  <si>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</si>
  <si>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</si>
  <si>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</si>
  <si>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</si>
  <si>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</si>
  <si>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</si>
  <si>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</si>
  <si>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</si>
  <si>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</si>
  <si>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</si>
  <si>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</si>
  <si>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</si>
  <si>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</si>
  <si>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</si>
  <si>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</si>
  <si>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</si>
  <si>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</si>
  <si>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</si>
  <si>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</si>
  <si>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</si>
  <si>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</si>
  <si>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</si>
  <si>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</si>
  <si>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</si>
  <si>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</si>
  <si>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</si>
  <si>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</si>
  <si>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</si>
  <si>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</si>
  <si>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</si>
  <si>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</si>
  <si>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</si>
  <si>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</si>
  <si>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</si>
  <si>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</si>
  <si>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</si>
  <si>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</si>
  <si>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</si>
  <si>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</si>
  <si>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</si>
  <si>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</si>
  <si>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</si>
  <si>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</si>
  <si>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</si>
  <si>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</si>
  <si>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</si>
  <si>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</si>
  <si>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</si>
  <si>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</si>
  <si>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</si>
  <si>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</si>
  <si>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</si>
  <si>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</si>
  <si>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</si>
  <si>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</si>
  <si>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</si>
  <si>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</si>
  <si>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</si>
  <si>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</si>
  <si>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</si>
  <si>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</si>
  <si>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</si>
  <si>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</si>
  <si>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</si>
  <si>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</si>
  <si>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</si>
  <si>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</si>
  <si>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</si>
  <si>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</si>
  <si>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</si>
  <si>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</si>
  <si>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</si>
  <si>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</si>
  <si>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</si>
  <si>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</si>
  <si>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</si>
  <si>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</si>
  <si>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</si>
  <si>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</si>
  <si>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</si>
  <si>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</si>
  <si>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</si>
  <si>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</si>
  <si>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</si>
  <si>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</si>
  <si>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</si>
  <si>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</si>
  <si>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</si>
  <si>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</si>
  <si>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</si>
  <si>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</si>
  <si>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</si>
  <si>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</si>
  <si>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</si>
  <si>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</si>
  <si>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</si>
  <si>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</si>
  <si>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</si>
  <si>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</si>
  <si>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</si>
  <si>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</si>
  <si>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</si>
  <si>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</si>
  <si>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</si>
  <si>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</si>
  <si>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</si>
  <si>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</si>
  <si>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</si>
  <si>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</si>
  <si>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</si>
  <si>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</si>
  <si>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</si>
  <si>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</si>
  <si>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</si>
  <si>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</si>
  <si>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</si>
  <si>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</si>
  <si>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</si>
  <si>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</si>
  <si>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</si>
  <si>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</si>
  <si>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</si>
  <si>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</si>
  <si>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</si>
  <si>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</si>
  <si>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</si>
  <si>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</si>
  <si>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</si>
  <si>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</si>
  <si>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</si>
  <si>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</si>
  <si>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</si>
  <si>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</si>
  <si>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</si>
  <si>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</si>
  <si>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</si>
  <si>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</si>
  <si>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</si>
  <si>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</si>
  <si>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</si>
  <si>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</si>
  <si>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</si>
  <si>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</si>
  <si>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</si>
  <si>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</si>
  <si>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</si>
  <si>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</si>
  <si>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</si>
  <si>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</si>
  <si>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</si>
  <si>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</si>
  <si>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</si>
  <si>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</si>
  <si>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</si>
  <si>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</si>
  <si>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</si>
  <si>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</si>
  <si>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</si>
  <si>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</si>
  <si>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</si>
  <si>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</si>
  <si>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</si>
  <si>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</si>
  <si>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</si>
  <si>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</si>
  <si>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</si>
  <si>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</si>
  <si>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</si>
  <si>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</si>
  <si>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</si>
  <si>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</si>
  <si>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</si>
  <si>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</si>
  <si>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</si>
  <si>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</si>
  <si>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</si>
  <si>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</si>
  <si>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</si>
  <si>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</si>
  <si>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</si>
  <si>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</si>
  <si>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</si>
  <si>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</si>
  <si>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</si>
  <si>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</si>
  <si>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</si>
  <si>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</si>
  <si>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</si>
  <si>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</si>
  <si>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</si>
  <si>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</si>
  <si>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</si>
  <si>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</si>
  <si>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</si>
  <si>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</si>
  <si>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</si>
  <si>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</si>
  <si>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</si>
  <si>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</si>
  <si>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</si>
  <si>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</si>
  <si>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</si>
  <si>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</si>
  <si>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</si>
  <si>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</si>
  <si>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</si>
  <si>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</si>
  <si>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</si>
  <si>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</si>
  <si>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</si>
  <si>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</si>
  <si>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</si>
  <si>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</si>
  <si>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</si>
  <si>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</si>
  <si>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</si>
  <si>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</si>
  <si>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</si>
  <si>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</si>
  <si>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</si>
  <si>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</si>
  <si>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</si>
  <si>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</si>
  <si>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</si>
  <si>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</si>
  <si>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</si>
  <si>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</si>
  <si>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</si>
  <si>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</si>
  <si>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</si>
  <si>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</si>
  <si>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</si>
  <si>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</si>
  <si>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</si>
  <si>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</si>
  <si>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</si>
  <si>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</si>
  <si>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</si>
  <si>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</si>
  <si>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</si>
  <si>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</si>
  <si>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</si>
  <si>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</si>
  <si>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</si>
  <si>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</si>
  <si>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</si>
  <si>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</si>
  <si>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</si>
  <si>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</si>
  <si>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</si>
  <si>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</si>
  <si>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</si>
  <si>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</si>
  <si>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</si>
  <si>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</si>
  <si>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</si>
  <si>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</si>
  <si>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</si>
  <si>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</si>
  <si>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</si>
  <si>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</si>
  <si>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</si>
  <si>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</si>
  <si>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</si>
  <si>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</si>
  <si>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</si>
  <si>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</si>
  <si>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</si>
  <si>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</si>
  <si>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</si>
  <si>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</si>
  <si>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</si>
  <si>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</si>
  <si>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</si>
  <si>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</si>
  <si>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</si>
  <si>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</si>
  <si>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</si>
  <si>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</si>
  <si>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</si>
  <si>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</si>
  <si>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</si>
  <si>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</si>
  <si>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</si>
  <si>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</si>
  <si>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</si>
  <si>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</si>
  <si>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</si>
  <si>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</si>
  <si>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</si>
  <si>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</si>
  <si>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</si>
  <si>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</si>
  <si>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</si>
  <si>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</si>
  <si>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</si>
  <si>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</si>
  <si>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</si>
  <si>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</si>
  <si>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</si>
  <si>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</si>
  <si>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</si>
  <si>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</si>
  <si>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</si>
  <si>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</si>
  <si>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</si>
  <si>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</si>
  <si>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</si>
  <si>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</si>
  <si>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</si>
  <si>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</si>
  <si>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</si>
  <si>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</si>
  <si>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</si>
  <si>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</si>
  <si>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</si>
  <si>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</si>
  <si>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</si>
  <si>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</si>
  <si>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</si>
  <si>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</si>
  <si>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</si>
  <si>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</si>
  <si>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</si>
  <si>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</si>
  <si>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</si>
  <si>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</si>
  <si>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</si>
  <si>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</si>
  <si>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</si>
  <si>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</si>
  <si>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</si>
  <si>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</si>
  <si>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</si>
  <si>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</si>
  <si>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</si>
  <si>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</si>
  <si>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</si>
  <si>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</si>
  <si>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</si>
  <si>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</si>
  <si>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</si>
  <si>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</si>
  <si>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</si>
  <si>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</si>
  <si>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</si>
  <si>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</si>
  <si>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</si>
  <si>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</si>
  <si>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</si>
  <si>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</si>
  <si>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</si>
  <si>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</si>
  <si>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</si>
  <si>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</si>
  <si>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</si>
  <si>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</si>
  <si>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</si>
  <si>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</si>
  <si>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</si>
  <si>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</si>
  <si>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</si>
  <si>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</si>
  <si>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</si>
  <si>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</si>
  <si>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</si>
  <si>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</si>
  <si>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</si>
  <si>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</si>
  <si>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</si>
  <si>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</si>
  <si>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</si>
  <si>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</si>
  <si>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</si>
  <si>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</si>
  <si>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</si>
  <si>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</si>
  <si>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</si>
  <si>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</si>
  <si>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</si>
  <si>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</si>
  <si>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</si>
  <si>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</si>
  <si>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</si>
  <si>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</si>
  <si>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</si>
  <si>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</si>
  <si>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</si>
  <si>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</si>
  <si>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</si>
  <si>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</si>
  <si>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</si>
  <si>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</si>
  <si>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</si>
  <si>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</si>
  <si>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</si>
  <si>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</si>
  <si>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</si>
  <si>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</si>
  <si>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</si>
  <si>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</si>
  <si>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</si>
  <si>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</si>
  <si>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</si>
  <si>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</si>
  <si>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</si>
  <si>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</si>
  <si>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</si>
  <si>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</si>
  <si>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</si>
  <si>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</si>
  <si>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</si>
  <si>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</si>
  <si>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</si>
  <si>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</si>
  <si>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</si>
  <si>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</si>
  <si>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</si>
  <si>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</si>
  <si>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</si>
  <si>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</si>
  <si>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</si>
  <si>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</si>
  <si>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</si>
  <si>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</si>
  <si>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</si>
  <si>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</si>
  <si>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</si>
  <si>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</si>
  <si>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</si>
  <si>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</si>
  <si>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</si>
  <si>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</si>
  <si>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</si>
  <si>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</si>
  <si>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</si>
  <si>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</si>
  <si>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</si>
  <si>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</si>
  <si>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</si>
  <si>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</si>
  <si>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</si>
  <si>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</si>
  <si>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</si>
  <si>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</si>
  <si>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</si>
  <si>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</si>
  <si>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</si>
  <si>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</si>
  <si>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</si>
  <si>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</si>
  <si>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</si>
  <si>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</si>
  <si>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</si>
  <si>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</si>
  <si>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</si>
  <si>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</si>
  <si>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</si>
  <si>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</si>
  <si>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</si>
  <si>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</si>
  <si>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</si>
  <si>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</si>
  <si>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</si>
  <si>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</si>
  <si>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</si>
  <si>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</si>
  <si>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</si>
  <si>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</si>
  <si>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</si>
  <si>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</si>
  <si>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</si>
  <si>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</si>
  <si>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</si>
  <si>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</si>
  <si>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</si>
  <si>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</si>
  <si>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</si>
  <si>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</si>
  <si>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</si>
  <si>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</si>
  <si>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</si>
  <si>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</si>
  <si>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</si>
  <si>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</si>
  <si>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</si>
  <si>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</si>
  <si>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</si>
  <si>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</si>
  <si>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</si>
  <si>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</si>
  <si>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</si>
  <si>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</si>
  <si>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</si>
  <si>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</si>
  <si>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</si>
  <si>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</si>
  <si>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</si>
  <si>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</si>
  <si>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</si>
  <si>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</si>
  <si>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</si>
  <si>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</si>
  <si>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</si>
  <si>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</si>
  <si>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</si>
  <si>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</si>
  <si>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</si>
  <si>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</si>
  <si>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</si>
  <si>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</si>
  <si>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</si>
  <si>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</si>
  <si>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</si>
  <si>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</si>
  <si>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</si>
  <si>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</si>
  <si>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</si>
  <si>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</si>
  <si>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</si>
  <si>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</si>
  <si>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</si>
  <si>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</si>
  <si>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</si>
  <si>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</si>
  <si>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</si>
  <si>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</si>
  <si>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</si>
  <si>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</si>
  <si>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</si>
  <si>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</si>
  <si>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</si>
  <si>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</si>
  <si>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</si>
  <si>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</si>
  <si>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</si>
  <si>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</si>
  <si>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</si>
  <si>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</si>
  <si>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</si>
  <si>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</si>
  <si>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</si>
  <si>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</si>
  <si>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</si>
  <si>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</si>
  <si>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</si>
  <si>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</si>
  <si>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</si>
  <si>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</si>
  <si>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</si>
  <si>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</si>
  <si>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</si>
  <si>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</si>
  <si>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</si>
  <si>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</si>
  <si>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</si>
  <si>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</si>
  <si>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</si>
  <si>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</si>
  <si>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</si>
  <si>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</si>
  <si>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</si>
  <si>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</si>
  <si>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</si>
  <si>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</si>
  <si>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</si>
  <si>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</si>
  <si>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</si>
  <si>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</si>
  <si>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</si>
  <si>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</si>
  <si>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</si>
  <si>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</si>
  <si>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</si>
  <si>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</si>
  <si>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</si>
  <si>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</si>
  <si>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</si>
  <si>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</si>
  <si>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</si>
  <si>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</si>
  <si>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</si>
  <si>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</si>
  <si>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</si>
  <si>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</si>
  <si>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</si>
  <si>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</si>
  <si>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</si>
  <si>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</si>
  <si>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</si>
  <si>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</si>
  <si>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</si>
  <si>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</si>
  <si>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</si>
  <si>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</si>
  <si>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</si>
  <si>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</si>
  <si>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</si>
  <si>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</si>
  <si>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</si>
  <si>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</si>
  <si>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</si>
  <si>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</si>
  <si>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</si>
  <si>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</si>
  <si>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</si>
  <si>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</si>
  <si>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</si>
  <si>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</si>
  <si>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</si>
  <si>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</si>
  <si>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</si>
  <si>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</si>
  <si>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</si>
  <si>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</si>
  <si>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</si>
  <si>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</si>
  <si>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</si>
  <si>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</si>
  <si>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</si>
  <si>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</si>
  <si>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</si>
  <si>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</si>
  <si>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</si>
  <si>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</si>
  <si>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</si>
  <si>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</si>
  <si>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</si>
  <si>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</si>
  <si>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</si>
  <si>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</si>
  <si>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</si>
  <si>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</si>
  <si>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</si>
  <si>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</si>
  <si>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</si>
  <si>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</si>
  <si>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</si>
  <si>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</si>
  <si>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</si>
  <si>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</si>
  <si>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</si>
  <si>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</si>
  <si>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</si>
  <si>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</si>
  <si>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</si>
  <si>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</si>
  <si>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</si>
  <si>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</si>
  <si>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</si>
  <si>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</si>
  <si>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</si>
  <si>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</si>
  <si>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</si>
  <si>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</si>
  <si>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</si>
  <si>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</si>
  <si>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</si>
  <si>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</si>
  <si>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</si>
  <si>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</si>
  <si>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</si>
  <si>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</si>
  <si>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</si>
  <si>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</si>
  <si>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</si>
  <si>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</si>
  <si>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</si>
  <si>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</si>
  <si>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</si>
  <si>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</si>
  <si>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</si>
  <si>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</si>
  <si>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</si>
  <si>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</si>
  <si>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</si>
  <si>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</si>
  <si>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</si>
  <si>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</si>
  <si>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</si>
  <si>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</si>
  <si>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</si>
  <si>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</si>
  <si>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</si>
  <si>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</si>
  <si>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</si>
  <si>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</si>
  <si>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</si>
  <si>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</si>
  <si>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</si>
  <si>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</si>
  <si>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</si>
  <si>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</si>
  <si>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</si>
  <si>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</si>
  <si>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</si>
  <si>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</si>
  <si>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</si>
  <si>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</si>
  <si>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</si>
  <si>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</si>
  <si>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</si>
  <si>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</si>
  <si>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</si>
  <si>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</si>
  <si>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</si>
  <si>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</si>
  <si>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</si>
  <si>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</si>
  <si>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</si>
  <si>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</si>
  <si>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</si>
  <si>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</si>
  <si>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</si>
  <si>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</si>
  <si>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</si>
  <si>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</si>
  <si>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</si>
  <si>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</si>
  <si>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</si>
  <si>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</si>
  <si>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</si>
  <si>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</si>
  <si>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</si>
  <si>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</si>
  <si>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</si>
  <si>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</si>
  <si>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</si>
  <si>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</si>
  <si>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</si>
  <si>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</si>
  <si>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</si>
  <si>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</si>
  <si>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</si>
  <si>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</si>
  <si>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</si>
  <si>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</si>
  <si>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</si>
  <si>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</si>
  <si>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</si>
  <si>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</si>
  <si>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</si>
  <si>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</si>
  <si>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</si>
  <si>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</si>
  <si>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</si>
  <si>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</si>
  <si>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</si>
  <si>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</si>
  <si>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</si>
  <si>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</si>
  <si>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</si>
  <si>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</si>
  <si>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</si>
  <si>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</si>
  <si>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</si>
  <si>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</si>
  <si>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</si>
  <si>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</si>
  <si>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</si>
  <si>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</si>
  <si>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</si>
  <si>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</si>
  <si>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</si>
  <si>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</si>
  <si>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</si>
  <si>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</si>
  <si>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</si>
  <si>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</si>
  <si>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</si>
  <si>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</si>
  <si>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</si>
  <si>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</si>
  <si>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</si>
  <si>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</si>
  <si>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</si>
  <si>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</si>
  <si>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</si>
  <si>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</si>
  <si>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</si>
  <si>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</si>
  <si>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</si>
  <si>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</si>
  <si>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</si>
  <si>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</si>
  <si>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</si>
  <si>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</si>
  <si>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</si>
  <si>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</si>
  <si>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</si>
  <si>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</si>
  <si>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</si>
  <si>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</si>
  <si>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</si>
  <si>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</si>
  <si>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</si>
  <si>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</si>
  <si>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</si>
  <si>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</si>
  <si>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</si>
  <si>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</si>
  <si>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</si>
  <si>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</si>
  <si>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</si>
  <si>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</si>
  <si>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</si>
  <si>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</si>
  <si>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</si>
  <si>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</si>
  <si>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</si>
  <si>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</si>
  <si>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</si>
  <si>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</si>
  <si>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</si>
  <si>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</si>
  <si>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</si>
  <si>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</si>
  <si>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</si>
  <si>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</si>
  <si>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</si>
  <si>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</si>
  <si>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</si>
  <si>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</si>
  <si>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</si>
  <si>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</si>
  <si>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</si>
  <si>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</si>
  <si>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</si>
  <si>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</si>
  <si>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</si>
  <si>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</si>
  <si>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</si>
  <si>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</si>
  <si>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</si>
  <si>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</si>
  <si>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</si>
  <si>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</si>
  <si>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</si>
  <si>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</si>
  <si>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</si>
  <si>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</si>
  <si>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</si>
  <si>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</si>
  <si>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</si>
  <si>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</si>
  <si>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</si>
  <si>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</si>
  <si>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</si>
  <si>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</si>
  <si>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</si>
  <si>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</si>
  <si>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</si>
  <si>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</si>
  <si>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</si>
  <si>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</si>
  <si>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</si>
  <si>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</si>
  <si>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</si>
  <si>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</si>
  <si>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</si>
  <si>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</si>
  <si>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</si>
  <si>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</si>
  <si>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</si>
  <si>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</si>
  <si>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</si>
  <si>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</si>
  <si>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</si>
  <si>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</si>
  <si>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</si>
  <si>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</si>
  <si>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</si>
  <si>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</si>
  <si>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</si>
  <si>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</si>
  <si>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</si>
  <si>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</si>
  <si>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</si>
  <si>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</si>
  <si>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</si>
  <si>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</si>
  <si>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</si>
  <si>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</si>
  <si>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</si>
  <si>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</si>
  <si>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</si>
  <si>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</si>
  <si>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</si>
  <si>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</si>
  <si>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</si>
  <si>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</si>
  <si>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</si>
  <si>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</si>
  <si>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</si>
  <si>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</si>
  <si>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</si>
  <si>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</si>
  <si>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</si>
  <si>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</si>
  <si>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</si>
  <si>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</si>
  <si>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</si>
  <si>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</si>
  <si>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</si>
  <si>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</si>
  <si>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</si>
  <si>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</si>
  <si>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</si>
  <si>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</si>
  <si>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</si>
  <si>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</si>
  <si>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</si>
  <si>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</si>
  <si>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</si>
  <si>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</si>
  <si>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</si>
  <si>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</si>
  <si>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</si>
  <si>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</si>
  <si>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</si>
  <si>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</si>
  <si>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</si>
  <si>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</si>
  <si>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</si>
  <si>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</si>
  <si>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</si>
  <si>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</si>
  <si>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</si>
  <si>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</si>
  <si>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</si>
  <si>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</si>
  <si>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</si>
  <si>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</si>
  <si>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</si>
  <si>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</si>
  <si>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</si>
  <si>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</si>
  <si>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</si>
  <si>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</si>
  <si>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</si>
  <si>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</si>
  <si>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</si>
  <si>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</si>
  <si>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</si>
  <si>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</si>
  <si>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</si>
  <si>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</si>
  <si>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</si>
  <si>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</si>
  <si>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</si>
  <si>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</si>
  <si>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</si>
  <si>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</si>
  <si>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</si>
  <si>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</si>
  <si>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</si>
  <si>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</si>
  <si>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</si>
  <si>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</si>
  <si>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</si>
  <si>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</si>
  <si>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</si>
  <si>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</si>
  <si>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</si>
  <si>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</si>
  <si>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</si>
  <si>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</si>
  <si>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</si>
  <si>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</si>
  <si>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</si>
  <si>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</si>
  <si>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</si>
  <si>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</si>
  <si>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</si>
  <si>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</si>
  <si>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</si>
  <si>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</si>
  <si>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</si>
  <si>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</si>
  <si>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</si>
  <si>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</si>
  <si>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</si>
  <si>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</si>
  <si>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</si>
  <si>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</si>
  <si>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</si>
  <si>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</si>
  <si>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</si>
  <si>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</si>
  <si>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</si>
  <si>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</si>
  <si>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</si>
  <si>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</si>
  <si>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</si>
  <si>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</si>
  <si>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</si>
  <si>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</si>
  <si>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</si>
  <si>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</si>
  <si>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</si>
  <si>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</si>
  <si>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</si>
  <si>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</si>
  <si>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</si>
  <si>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</si>
  <si>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</si>
  <si>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</si>
  <si>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</si>
  <si>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</si>
  <si>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</si>
  <si>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</si>
  <si>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</si>
  <si>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</si>
  <si>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</si>
  <si>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</si>
  <si>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</si>
  <si>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</si>
  <si>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</si>
  <si>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</si>
  <si>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</si>
  <si>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</si>
  <si>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</si>
  <si>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</si>
  <si>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</si>
  <si>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</si>
  <si>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</si>
  <si>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</si>
  <si>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</si>
  <si>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</si>
  <si>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</si>
  <si>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</si>
  <si>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</si>
  <si>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</si>
  <si>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</si>
  <si>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</si>
  <si>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</si>
  <si>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</si>
  <si>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</si>
  <si>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</si>
  <si>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</si>
  <si>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</si>
  <si>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</si>
  <si>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</si>
  <si>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</si>
  <si>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</si>
  <si>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</si>
  <si>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</si>
  <si>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</si>
  <si>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</si>
  <si>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</si>
  <si>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</si>
  <si>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</si>
  <si>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</si>
  <si>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</si>
  <si>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</si>
  <si>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</si>
  <si>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</si>
  <si>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</si>
  <si>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</si>
  <si>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</si>
  <si>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</si>
  <si>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</si>
  <si>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</si>
  <si>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</si>
  <si>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</si>
  <si>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</si>
  <si>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</si>
  <si>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</si>
  <si>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</si>
  <si>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</si>
  <si>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</si>
  <si>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</si>
  <si>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</si>
  <si>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</si>
  <si>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</si>
  <si>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</si>
  <si>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</si>
  <si>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</si>
  <si>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</si>
  <si>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</si>
  <si>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</si>
  <si>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</si>
  <si>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</si>
  <si>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</si>
  <si>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</si>
  <si>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</si>
  <si>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</si>
  <si>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</si>
  <si>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</si>
  <si>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</si>
  <si>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</si>
  <si>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</si>
  <si>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</si>
  <si>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</si>
  <si>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</si>
  <si>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</si>
  <si>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</si>
  <si>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</si>
  <si>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</si>
  <si>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</si>
  <si>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</si>
  <si>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</si>
  <si>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</si>
  <si>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</si>
  <si>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</si>
  <si>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</si>
  <si>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</si>
  <si>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</si>
  <si>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</si>
  <si>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</si>
  <si>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</si>
  <si>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</si>
  <si>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</si>
  <si>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</si>
  <si>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</si>
  <si>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</si>
  <si>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</si>
  <si>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</si>
  <si>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</si>
  <si>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</si>
  <si>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</si>
  <si>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</si>
  <si>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</si>
  <si>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</si>
  <si>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</si>
  <si>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</si>
  <si>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</si>
  <si>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</si>
  <si>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</si>
  <si>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</si>
  <si>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</si>
  <si>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</si>
  <si>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</si>
  <si>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</si>
  <si>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</si>
  <si>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</si>
  <si>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</si>
  <si>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</si>
  <si>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</si>
  <si>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</si>
  <si>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</si>
  <si>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</si>
  <si>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</si>
  <si>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</si>
  <si>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</si>
  <si>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</si>
  <si>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</si>
  <si>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</si>
  <si>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</si>
  <si>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</si>
  <si>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</si>
  <si>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</si>
  <si>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</si>
  <si>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</si>
  <si>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</si>
  <si>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</si>
  <si>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</si>
  <si>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</si>
  <si>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</si>
  <si>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</si>
  <si>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</si>
  <si>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</si>
  <si>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</si>
  <si>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</si>
  <si>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</si>
  <si>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</si>
  <si>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</si>
  <si>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</si>
  <si>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</si>
  <si>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</si>
  <si>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</si>
  <si>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</si>
  <si>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</si>
  <si>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</si>
  <si>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</si>
  <si>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</si>
  <si>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</si>
  <si>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</si>
  <si>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</si>
  <si>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</si>
  <si>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</si>
  <si>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</si>
  <si>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</si>
  <si>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</si>
  <si>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</si>
  <si>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</si>
  <si>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</si>
  <si>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</si>
  <si>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</si>
  <si>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</si>
  <si>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</si>
  <si>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</si>
  <si>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</si>
  <si>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</si>
  <si>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</si>
  <si>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</si>
  <si>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</si>
  <si>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</si>
  <si>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</si>
  <si>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</si>
  <si>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</si>
  <si>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</si>
  <si>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</si>
  <si>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</si>
  <si>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</si>
  <si>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</si>
  <si>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</si>
  <si>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</si>
  <si>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</si>
  <si>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</si>
  <si>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</si>
  <si>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</si>
  <si>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</si>
  <si>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</si>
  <si>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</si>
  <si>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</si>
  <si>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</si>
  <si>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</si>
  <si>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</si>
  <si>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</si>
  <si>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</si>
  <si>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</si>
  <si>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</si>
  <si>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</si>
  <si>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</si>
  <si>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</si>
  <si>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</si>
  <si>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</si>
  <si>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</si>
  <si>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</si>
  <si>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</si>
  <si>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</si>
  <si>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</si>
  <si>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</si>
  <si>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</si>
  <si>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</si>
  <si>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</si>
  <si>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</si>
  <si>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</si>
  <si>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</si>
  <si>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</si>
  <si>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</si>
  <si>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</si>
  <si>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</si>
  <si>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</si>
  <si>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</si>
  <si>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</si>
  <si>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</si>
  <si>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</si>
  <si>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</si>
  <si>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</si>
  <si>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</si>
  <si>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</si>
  <si>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</si>
  <si>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</si>
  <si>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</si>
  <si>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</si>
  <si>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</si>
  <si>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</si>
  <si>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</si>
  <si>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</si>
  <si>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</si>
  <si>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</si>
  <si>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</si>
  <si>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</si>
  <si>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</si>
  <si>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</si>
  <si>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</si>
  <si>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</si>
  <si>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</si>
  <si>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</si>
  <si>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</si>
  <si>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</si>
  <si>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</si>
  <si>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</si>
  <si>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</si>
  <si>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</si>
  <si>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</si>
  <si>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</si>
  <si>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</si>
  <si>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</si>
  <si>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</si>
  <si>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</si>
  <si>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</si>
  <si>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</si>
  <si>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</si>
  <si>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</si>
  <si>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</si>
  <si>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</si>
  <si>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</si>
  <si>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</si>
  <si>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</si>
  <si>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</si>
  <si>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</si>
  <si>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</si>
  <si>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</si>
  <si>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</si>
  <si>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</si>
  <si>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</si>
  <si>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</si>
  <si>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</si>
  <si>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</si>
  <si>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</si>
  <si>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</si>
  <si>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</si>
  <si>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</si>
  <si>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</si>
  <si>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</si>
  <si>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</si>
  <si>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</si>
  <si>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</si>
  <si>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</si>
  <si>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</si>
  <si>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</si>
  <si>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</si>
  <si>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</si>
  <si>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</si>
  <si>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</si>
  <si>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</si>
  <si>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</si>
  <si>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</si>
  <si>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</si>
  <si>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</si>
  <si>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</si>
  <si>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</si>
  <si>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</si>
  <si>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</si>
  <si>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</si>
  <si>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</si>
  <si>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</si>
  <si>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</si>
  <si>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</si>
  <si>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</si>
  <si>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</si>
  <si>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</si>
  <si>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</si>
  <si>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</si>
  <si>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</si>
  <si>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</si>
  <si>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</si>
  <si>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</si>
  <si>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</si>
  <si>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</si>
  <si>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</si>
  <si>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</si>
  <si>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</si>
  <si>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</si>
  <si>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</si>
  <si>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</si>
  <si>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</si>
  <si>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</si>
  <si>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</si>
  <si>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</si>
  <si>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</si>
  <si>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</si>
  <si>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</si>
  <si>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</si>
  <si>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</si>
  <si>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</si>
  <si>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</si>
  <si>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</si>
  <si>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</si>
  <si>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</si>
  <si>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</si>
  <si>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</si>
  <si>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</si>
  <si>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</si>
  <si>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</si>
  <si>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</si>
  <si>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</si>
  <si>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</si>
  <si>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</si>
  <si>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</si>
  <si>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</si>
  <si>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</si>
  <si>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</si>
  <si>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</si>
  <si>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</si>
  <si>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</si>
  <si>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</si>
  <si>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</si>
  <si>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</si>
  <si>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</si>
  <si>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</si>
  <si>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</si>
  <si>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</si>
  <si>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</si>
  <si>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</si>
  <si>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</si>
  <si>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</si>
  <si>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</si>
  <si>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</si>
  <si>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</si>
  <si>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</si>
  <si>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</si>
  <si>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</si>
  <si>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</si>
  <si>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</si>
  <si>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</si>
  <si>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</si>
  <si>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</si>
  <si>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</si>
  <si>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</si>
  <si>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</si>
  <si>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</si>
  <si>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</si>
  <si>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</si>
  <si>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</si>
  <si>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</si>
  <si>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</si>
  <si>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</si>
  <si>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</si>
  <si>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</si>
  <si>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</si>
  <si>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</si>
  <si>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</si>
  <si>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</si>
  <si>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</si>
  <si>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</si>
  <si>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</si>
  <si>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</si>
  <si>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</si>
  <si>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</si>
  <si>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</si>
  <si>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</si>
  <si>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</si>
  <si>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</si>
  <si>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</si>
  <si>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</si>
  <si>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</si>
  <si>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</si>
  <si>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</si>
  <si>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</si>
  <si>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</si>
  <si>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</si>
  <si>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</si>
  <si>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</si>
  <si>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</si>
  <si>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</si>
  <si>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</si>
  <si>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</si>
  <si>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</si>
  <si>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</si>
  <si>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</si>
  <si>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</si>
  <si>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</si>
  <si>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</si>
  <si>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</si>
  <si>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</si>
  <si>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</si>
  <si>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</si>
  <si>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</si>
  <si>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</si>
  <si>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</si>
  <si>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</si>
  <si>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</si>
  <si>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</si>
  <si>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</si>
  <si>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</si>
  <si>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</si>
  <si>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</si>
  <si>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</si>
  <si>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</si>
  <si>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</si>
  <si>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</si>
  <si>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</si>
  <si>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</si>
  <si>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</si>
  <si>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</si>
  <si>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</si>
  <si>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</si>
  <si>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</si>
  <si>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</si>
  <si>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</si>
  <si>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</si>
  <si>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</si>
  <si>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</si>
  <si>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</si>
  <si>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</si>
  <si>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</si>
  <si>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</si>
  <si>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</si>
  <si>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</si>
  <si>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</si>
  <si>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</si>
  <si>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</si>
  <si>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</si>
  <si>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</si>
  <si>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</si>
  <si>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</si>
  <si>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</si>
  <si>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</si>
  <si>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</si>
  <si>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</si>
  <si>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</si>
  <si>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</si>
  <si>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</si>
  <si>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</si>
  <si>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</si>
  <si>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</si>
  <si>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</si>
  <si>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</si>
  <si>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</si>
  <si>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</si>
  <si>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</si>
  <si>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</si>
  <si>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</si>
  <si>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</si>
  <si>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</si>
  <si>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</si>
  <si>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</si>
  <si>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</si>
  <si>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</si>
  <si>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</si>
  <si>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</si>
  <si>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</si>
  <si>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</si>
  <si>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</si>
  <si>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</si>
  <si>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</si>
  <si>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</si>
  <si>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</si>
  <si>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</si>
  <si>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</si>
  <si>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</si>
  <si>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</si>
  <si>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</si>
  <si>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</si>
  <si>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</si>
  <si>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</si>
  <si>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</si>
  <si>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</si>
  <si>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</si>
  <si>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</si>
  <si>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</si>
  <si>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</si>
  <si>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</si>
  <si>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</si>
  <si>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</si>
  <si>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</si>
  <si>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</si>
  <si>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</si>
  <si>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</si>
  <si>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</si>
  <si>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</si>
  <si>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</si>
  <si>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</si>
  <si>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</si>
  <si>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</si>
  <si>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</si>
  <si>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</si>
  <si>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</si>
  <si>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</si>
  <si>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</si>
  <si>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</si>
  <si>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</si>
  <si>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</si>
  <si>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</si>
  <si>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</si>
  <si>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</si>
  <si>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</si>
  <si>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</si>
  <si>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</si>
  <si>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</si>
  <si>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</si>
  <si>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</si>
  <si>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</si>
  <si>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</si>
  <si>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</si>
  <si>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</si>
  <si>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</si>
  <si>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</si>
  <si>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</si>
  <si>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</si>
  <si>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</si>
  <si>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</si>
  <si>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</si>
  <si>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</si>
  <si>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</si>
  <si>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</si>
  <si>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</si>
  <si>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</si>
  <si>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</si>
  <si>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</si>
  <si>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</si>
  <si>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</si>
  <si>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</si>
  <si>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</si>
  <si>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</si>
  <si>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</si>
  <si>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</si>
  <si>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</si>
  <si>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</si>
  <si>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</si>
  <si>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</si>
  <si>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</si>
  <si>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</si>
  <si>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</si>
  <si>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</si>
  <si>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</si>
  <si>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</si>
  <si>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</si>
  <si>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</si>
  <si>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</si>
  <si>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</si>
  <si>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</si>
  <si>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</si>
  <si>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</si>
  <si>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</si>
  <si>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</si>
  <si>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</si>
  <si>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</si>
  <si>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</si>
  <si>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</si>
  <si>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</si>
  <si>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</si>
  <si>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</si>
  <si>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</si>
  <si>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</si>
  <si>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</si>
  <si>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</si>
  <si>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</si>
  <si>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</si>
  <si>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</si>
  <si>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</si>
  <si>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</si>
  <si>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</si>
  <si>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</si>
  <si>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</si>
  <si>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</si>
  <si>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</si>
  <si>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</si>
  <si>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</si>
  <si>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</si>
  <si>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</si>
  <si>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</si>
  <si>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</si>
  <si>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</si>
  <si>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</si>
  <si>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</si>
  <si>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</si>
  <si>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</si>
  <si>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</si>
  <si>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</si>
  <si>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</si>
  <si>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</si>
  <si>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</si>
  <si>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</si>
  <si>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</si>
  <si>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</si>
  <si>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</si>
  <si>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</si>
  <si>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</si>
  <si>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</si>
  <si>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</si>
  <si>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</si>
  <si>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</si>
  <si>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</si>
  <si>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</si>
  <si>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</si>
  <si>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</si>
  <si>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</si>
  <si>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</si>
  <si>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</si>
  <si>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</si>
  <si>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</si>
  <si>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</si>
  <si>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</si>
  <si>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</si>
  <si>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</si>
  <si>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</si>
  <si>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</si>
  <si>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</si>
  <si>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</si>
  <si>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</si>
  <si>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</si>
  <si>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</si>
  <si>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</si>
  <si>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</si>
  <si>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</si>
  <si>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</si>
  <si>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</si>
  <si>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</si>
  <si>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</si>
  <si>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</si>
  <si>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</si>
  <si>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</si>
  <si>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</si>
  <si>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</si>
  <si>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</si>
  <si>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</si>
  <si>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</si>
  <si>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</si>
  <si>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</si>
  <si>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</si>
  <si>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</si>
  <si>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</si>
  <si>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</si>
  <si>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</si>
  <si>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</si>
  <si>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</si>
  <si>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</si>
  <si>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</si>
  <si>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</si>
  <si>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</si>
  <si>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</si>
  <si>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</si>
  <si>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</si>
  <si>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</si>
  <si>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</si>
  <si>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</si>
  <si>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</si>
  <si>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</si>
  <si>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</si>
  <si>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</si>
  <si>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</si>
  <si>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</si>
  <si>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</si>
  <si>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</si>
  <si>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</si>
  <si>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</si>
  <si>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</si>
  <si>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</si>
  <si>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</si>
  <si>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</si>
  <si>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</si>
  <si>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</si>
  <si>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</si>
  <si>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</si>
  <si>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</si>
  <si>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</si>
  <si>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</si>
  <si>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</si>
  <si>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</si>
  <si>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</si>
  <si>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</si>
  <si>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</si>
  <si>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</si>
  <si>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</si>
  <si>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</si>
  <si>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</si>
  <si>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</si>
  <si>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</si>
  <si>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</si>
  <si>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</si>
  <si>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</si>
  <si>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</si>
  <si>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</si>
  <si>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</si>
  <si>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</si>
  <si>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</si>
  <si>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</si>
  <si>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</si>
  <si>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</si>
  <si>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</si>
  <si>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</si>
  <si>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</si>
  <si>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</si>
  <si>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</si>
  <si>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</si>
  <si>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</si>
  <si>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</si>
  <si>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</si>
  <si>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</si>
  <si>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</si>
  <si>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</si>
  <si>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</si>
  <si>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</si>
  <si>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</si>
  <si>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</si>
  <si>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</si>
  <si>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</si>
  <si>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</si>
  <si>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</si>
  <si>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</si>
  <si>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</si>
  <si>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</si>
  <si>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</si>
  <si>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</si>
  <si>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</si>
  <si>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</si>
  <si>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</si>
  <si>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</si>
  <si>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</si>
  <si>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</si>
  <si>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</si>
  <si>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</si>
  <si>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</si>
  <si>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</si>
  <si>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</si>
  <si>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</si>
  <si>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</si>
  <si>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</si>
  <si>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</si>
  <si>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</si>
  <si>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</si>
  <si>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</si>
  <si>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</si>
  <si>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</si>
  <si>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</si>
  <si>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</si>
  <si>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</si>
  <si>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</si>
  <si>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</si>
  <si>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</si>
  <si>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</si>
  <si>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</si>
  <si>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</si>
  <si>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</si>
  <si>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</si>
  <si>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</si>
  <si>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</si>
  <si>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</si>
  <si>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</si>
  <si>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</si>
  <si>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</si>
  <si>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</si>
  <si>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</si>
  <si>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</si>
  <si>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</si>
  <si>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</si>
  <si>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</si>
  <si>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</si>
  <si>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</si>
  <si>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</si>
  <si>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</si>
  <si>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</si>
  <si>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</si>
  <si>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</si>
  <si>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</si>
  <si>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</si>
  <si>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</si>
  <si>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</si>
  <si>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</si>
  <si>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</si>
  <si>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</si>
  <si>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</si>
  <si>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</si>
  <si>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</si>
  <si>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</si>
  <si>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</si>
  <si>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</si>
  <si>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</si>
  <si>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</si>
  <si>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</si>
  <si>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</si>
  <si>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</si>
  <si>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</si>
  <si>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</si>
  <si>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</si>
  <si>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</si>
  <si>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</si>
  <si>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</si>
  <si>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</si>
  <si>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</si>
  <si>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</si>
  <si>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</si>
  <si>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</si>
  <si>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</si>
  <si>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</si>
  <si>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</si>
  <si>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</si>
  <si>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</si>
  <si>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</si>
  <si>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</si>
  <si>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</si>
  <si>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</si>
  <si>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</si>
  <si>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</si>
  <si>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</si>
  <si>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</si>
  <si>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</si>
  <si>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</si>
  <si>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</si>
  <si>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</si>
  <si>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</si>
  <si>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</si>
  <si>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</si>
  <si>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</si>
  <si>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</si>
  <si>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</si>
  <si>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</si>
  <si>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</si>
  <si>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</si>
  <si>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</si>
  <si>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</si>
  <si>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</si>
  <si>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</si>
  <si>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</si>
  <si>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</si>
  <si>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</si>
  <si>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</si>
  <si>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</si>
  <si>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</si>
  <si>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</si>
  <si>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</si>
  <si>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</si>
  <si>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</si>
  <si>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</si>
  <si>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</si>
  <si>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</si>
  <si>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</si>
  <si>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</si>
  <si>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</si>
  <si>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</si>
  <si>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</si>
  <si>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</si>
  <si>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</si>
  <si>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</si>
  <si>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</si>
  <si>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</si>
  <si>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</si>
  <si>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</si>
  <si>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</si>
  <si>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</si>
  <si>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</si>
  <si>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</si>
  <si>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</si>
  <si>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</si>
  <si>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</si>
  <si>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</si>
  <si>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</si>
  <si>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</si>
  <si>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</si>
  <si>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</si>
  <si>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</si>
  <si>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</si>
  <si>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</si>
  <si>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</si>
  <si>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</si>
  <si>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</si>
  <si>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</si>
  <si>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</si>
  <si>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</si>
  <si>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</si>
  <si>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</si>
  <si>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</si>
  <si>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</si>
  <si>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</si>
  <si>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</si>
  <si>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</si>
  <si>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</si>
  <si>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</si>
  <si>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</si>
  <si>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</si>
  <si>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</si>
  <si>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</si>
  <si>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</si>
  <si>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</si>
  <si>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</si>
  <si>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</si>
  <si>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</si>
  <si>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</si>
  <si>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</si>
  <si>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</si>
  <si>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</si>
  <si>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</si>
  <si>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</si>
  <si>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</si>
  <si>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</si>
  <si>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</si>
  <si>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</si>
  <si>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</si>
  <si>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</si>
  <si>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</si>
  <si>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</si>
  <si>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</si>
  <si>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</si>
  <si>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</si>
  <si>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</si>
  <si>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</si>
  <si>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</si>
  <si>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</si>
  <si>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</si>
  <si>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</si>
  <si>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</si>
  <si>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</si>
  <si>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</si>
  <si>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</si>
  <si>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</si>
  <si>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</si>
  <si>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</si>
  <si>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</si>
  <si>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</si>
  <si>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</si>
  <si>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</si>
  <si>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</si>
  <si>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</si>
  <si>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</si>
  <si>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</si>
  <si>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</si>
  <si>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</si>
  <si>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</si>
  <si>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</si>
  <si>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</si>
  <si>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</si>
  <si>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</si>
  <si>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</si>
  <si>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</si>
  <si>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</si>
  <si>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</si>
  <si>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</si>
  <si>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</si>
  <si>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</si>
  <si>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</si>
  <si>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</si>
  <si>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</si>
  <si>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</si>
  <si>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</si>
  <si>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</si>
  <si>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</si>
  <si>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</si>
  <si>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</si>
  <si>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</si>
  <si>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</si>
  <si>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</si>
  <si>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</si>
  <si>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</si>
  <si>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</si>
  <si>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</si>
  <si>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</si>
  <si>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</si>
  <si>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</si>
  <si>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</si>
  <si>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</si>
  <si>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</si>
  <si>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</si>
  <si>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</si>
  <si>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</si>
  <si>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</si>
  <si>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</si>
  <si>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</si>
  <si>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</si>
  <si>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</si>
  <si>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</si>
  <si>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</si>
  <si>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</si>
  <si>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</si>
  <si>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</si>
  <si>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</si>
  <si>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</si>
  <si>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</si>
  <si>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</si>
  <si>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</si>
  <si>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</si>
  <si>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</si>
  <si>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</si>
  <si>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</si>
  <si>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</si>
  <si>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</si>
  <si>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</si>
  <si>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</si>
  <si>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</si>
  <si>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</si>
  <si>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</si>
  <si>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</si>
  <si>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</si>
  <si>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</si>
  <si>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</si>
  <si>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</si>
  <si>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</si>
  <si>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</si>
  <si>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</si>
  <si>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</si>
  <si>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</si>
  <si>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</si>
  <si>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</si>
  <si>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</si>
  <si>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</si>
  <si>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</si>
  <si>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</si>
  <si>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</si>
  <si>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</si>
  <si>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</si>
  <si>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</si>
  <si>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</si>
  <si>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</si>
  <si>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</si>
  <si>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</si>
  <si>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</si>
  <si>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</si>
  <si>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</si>
  <si>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</si>
  <si>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</si>
  <si>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</si>
  <si>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</si>
  <si>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</si>
  <si>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</si>
  <si>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</si>
  <si>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</si>
  <si>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</si>
  <si>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</si>
  <si>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</si>
  <si>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</si>
  <si>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</si>
  <si>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</si>
  <si>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</si>
  <si>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</si>
  <si>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</si>
  <si>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</si>
  <si>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</si>
  <si>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</si>
  <si>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</si>
  <si>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</si>
  <si>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</si>
  <si>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</si>
  <si>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</si>
  <si>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</si>
  <si>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</si>
  <si>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</si>
  <si>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</si>
  <si>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</si>
  <si>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</si>
  <si>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</si>
  <si>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</si>
  <si>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</si>
  <si>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</si>
  <si>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</si>
  <si>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</si>
  <si>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</si>
  <si>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</si>
  <si>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</si>
  <si>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</si>
  <si>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</si>
  <si>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</si>
  <si>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</si>
  <si>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</si>
  <si>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</si>
  <si>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</si>
  <si>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</si>
  <si>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</si>
  <si>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</si>
  <si>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</si>
  <si>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</si>
  <si>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</si>
  <si>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</si>
  <si>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</si>
  <si>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</si>
  <si>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</si>
  <si>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</si>
  <si>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</si>
  <si>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</si>
  <si>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</si>
  <si>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</si>
  <si>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</si>
  <si>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</si>
  <si>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</si>
  <si>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</si>
  <si>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</si>
  <si>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</si>
  <si>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</si>
  <si>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</si>
  <si>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</si>
  <si>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</si>
  <si>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</si>
  <si>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</si>
  <si>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</si>
  <si>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</si>
  <si>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</si>
  <si>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</si>
  <si>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</si>
  <si>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</si>
  <si>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</si>
  <si>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</si>
  <si>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</si>
  <si>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</si>
  <si>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</si>
  <si>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</si>
  <si>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</si>
  <si>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</si>
  <si>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</si>
  <si>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</si>
  <si>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</si>
  <si>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</si>
  <si>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</si>
  <si>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</si>
  <si>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</si>
  <si>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</si>
  <si>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</si>
  <si>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</si>
  <si>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</si>
  <si>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</si>
  <si>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</si>
  <si>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</si>
  <si>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</si>
  <si>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</si>
  <si>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</si>
  <si>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</si>
  <si>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</si>
  <si>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</si>
  <si>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</si>
  <si>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</si>
  <si>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</si>
  <si>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</si>
  <si>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</si>
  <si>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</si>
  <si>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</si>
  <si>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</si>
  <si>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</si>
  <si>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</si>
  <si>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</si>
  <si>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</si>
  <si>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</si>
  <si>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</si>
  <si>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</si>
  <si>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</si>
  <si>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</si>
  <si>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</si>
  <si>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</si>
  <si>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</si>
  <si>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</si>
  <si>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</si>
  <si>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</si>
  <si>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</si>
  <si>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</si>
  <si>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</si>
  <si>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</si>
  <si>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</si>
  <si>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</si>
  <si>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</si>
  <si>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</si>
  <si>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</si>
  <si>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</si>
  <si>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</si>
  <si>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</si>
  <si>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</si>
  <si>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</si>
  <si>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</si>
  <si>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</si>
  <si>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</si>
  <si>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</si>
  <si>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</si>
  <si>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</si>
  <si>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</si>
  <si>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</si>
  <si>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</si>
  <si>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</si>
  <si>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</si>
  <si>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</si>
  <si>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</si>
  <si>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</si>
  <si>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</si>
  <si>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</si>
  <si>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</si>
  <si>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</si>
  <si>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</si>
  <si>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</si>
  <si>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</si>
  <si>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</si>
  <si>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</si>
  <si>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</si>
  <si>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</si>
  <si>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</si>
  <si>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</si>
  <si>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</si>
  <si>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</si>
  <si>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</si>
  <si>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</si>
  <si>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</si>
  <si>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</si>
  <si>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</si>
  <si>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</si>
  <si>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</si>
  <si>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</si>
  <si>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</si>
  <si>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</si>
  <si>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</si>
  <si>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</si>
  <si>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</si>
  <si>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</si>
  <si>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</si>
  <si>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</si>
  <si>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</si>
  <si>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</si>
  <si>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</si>
  <si>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</si>
  <si>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</si>
  <si>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</si>
  <si>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</si>
  <si>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</si>
  <si>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</si>
  <si>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</si>
  <si>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</si>
  <si>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</si>
  <si>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</si>
  <si>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</si>
  <si>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</si>
  <si>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</si>
  <si>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</si>
  <si>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</si>
  <si>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</si>
  <si>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</si>
  <si>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</si>
  <si>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</si>
  <si>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</si>
  <si>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</si>
  <si>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</si>
  <si>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</si>
  <si>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</si>
  <si>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</si>
  <si>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</si>
  <si>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</si>
  <si>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</si>
  <si>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</si>
  <si>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</si>
  <si>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</si>
  <si>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</si>
  <si>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</si>
  <si>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</si>
  <si>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</si>
  <si>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</si>
  <si>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</si>
  <si>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</si>
  <si>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</si>
  <si>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</si>
  <si>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</si>
  <si>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</si>
  <si>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</si>
  <si>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</si>
  <si>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</si>
  <si>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</si>
  <si>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</si>
  <si>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</si>
  <si>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</si>
  <si>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</si>
  <si>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</si>
  <si>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</si>
  <si>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</si>
  <si>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</si>
  <si>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</si>
  <si>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</si>
  <si>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</si>
  <si>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</si>
  <si>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</si>
  <si>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</si>
  <si>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</si>
  <si>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</si>
  <si>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</si>
  <si>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</si>
  <si>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</si>
  <si>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</si>
  <si>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</si>
  <si>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</si>
  <si>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</si>
  <si>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</si>
  <si>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</si>
  <si>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</si>
  <si>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</si>
  <si>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</si>
  <si>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</si>
  <si>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</si>
  <si>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</si>
  <si>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</si>
  <si>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</si>
  <si>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</si>
  <si>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</si>
  <si>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</si>
  <si>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</si>
  <si>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</si>
  <si>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</si>
  <si>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</si>
  <si>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</si>
  <si>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</si>
  <si>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</si>
  <si>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</si>
  <si>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</si>
  <si>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</si>
  <si>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</si>
  <si>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</si>
  <si>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</si>
  <si>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</si>
  <si>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</si>
  <si>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</si>
  <si>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</si>
  <si>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</si>
  <si>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</si>
  <si>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</si>
  <si>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</si>
  <si>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</si>
  <si>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</si>
  <si>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</si>
  <si>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</si>
  <si>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</si>
  <si>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</si>
  <si>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</si>
  <si>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</si>
  <si>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</si>
  <si>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</si>
  <si>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</si>
  <si>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</si>
  <si>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</si>
  <si>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</si>
  <si>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</si>
  <si>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</si>
  <si>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</si>
  <si>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</si>
  <si>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</si>
  <si>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</si>
  <si>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</si>
  <si>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</si>
  <si>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</si>
  <si>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</si>
  <si>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</si>
  <si>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</si>
  <si>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</si>
  <si>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</si>
  <si>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</si>
  <si>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</si>
  <si>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</si>
  <si>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</si>
  <si>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</si>
  <si>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</si>
  <si>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</si>
  <si>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</si>
  <si>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</si>
  <si>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</si>
  <si>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</si>
  <si>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</si>
  <si>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</si>
  <si>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</si>
  <si>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</si>
  <si>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</si>
  <si>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</si>
  <si>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</si>
  <si>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</si>
  <si>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</si>
  <si>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</si>
  <si>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</si>
  <si>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</si>
  <si>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</si>
  <si>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</si>
  <si>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</si>
  <si>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</si>
  <si>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</si>
  <si>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</si>
  <si>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</si>
  <si>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</si>
  <si>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</si>
  <si>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</si>
  <si>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</si>
  <si>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</si>
  <si>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</si>
  <si>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</si>
  <si>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</si>
  <si>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</si>
  <si>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</si>
  <si>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</si>
  <si>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</si>
  <si>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</si>
  <si>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</si>
  <si>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</si>
  <si>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</si>
  <si>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</si>
  <si>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</si>
  <si>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</si>
  <si>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</si>
  <si>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</si>
  <si>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</si>
  <si>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</si>
  <si>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</si>
  <si>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</si>
  <si>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</si>
  <si>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</si>
  <si>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</si>
  <si>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</si>
  <si>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</si>
  <si>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</si>
  <si>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</si>
  <si>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</si>
  <si>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</si>
  <si>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</si>
  <si>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</si>
  <si>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</si>
  <si>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</si>
  <si>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</si>
  <si>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</si>
  <si>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</si>
  <si>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</si>
  <si>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</si>
  <si>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</si>
  <si>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</si>
  <si>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</si>
  <si>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</si>
  <si>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</si>
  <si>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</si>
  <si>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</si>
  <si>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</si>
  <si>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</si>
  <si>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</si>
  <si>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</si>
  <si>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</si>
  <si>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</si>
  <si>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</si>
  <si>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</si>
  <si>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</si>
  <si>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</si>
  <si>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</si>
  <si>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</si>
  <si>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</si>
  <si>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</si>
  <si>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</si>
  <si>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</si>
  <si>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</si>
  <si>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</si>
  <si>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</si>
  <si>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</si>
  <si>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</si>
  <si>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</si>
  <si>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</si>
  <si>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</si>
  <si>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</si>
  <si>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</si>
  <si>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</si>
  <si>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</si>
  <si>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</si>
  <si>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</si>
  <si>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</si>
  <si>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</si>
  <si>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</si>
  <si>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</si>
  <si>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</si>
  <si>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</si>
  <si>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</si>
  <si>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</si>
  <si>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</si>
  <si>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</si>
  <si>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</si>
  <si>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</si>
  <si>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</si>
  <si>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</si>
  <si>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</si>
  <si>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</si>
  <si>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</si>
  <si>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</si>
  <si>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</si>
  <si>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</si>
  <si>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</si>
  <si>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</si>
  <si>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</si>
  <si>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</si>
  <si>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</si>
  <si>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</si>
  <si>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</si>
  <si>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</si>
  <si>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</si>
  <si>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</si>
  <si>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</si>
  <si>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</si>
  <si>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</si>
  <si>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</si>
  <si>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</si>
  <si>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</si>
  <si>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</si>
  <si>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</si>
  <si>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</si>
  <si>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</si>
  <si>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</si>
  <si>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</si>
  <si>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</si>
  <si>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</si>
  <si>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</si>
  <si>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</si>
  <si>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</si>
  <si>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</si>
  <si>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</si>
  <si>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</si>
  <si>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</si>
  <si>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</si>
  <si>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</si>
  <si>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</si>
  <si>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</si>
  <si>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</si>
  <si>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</si>
  <si>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</si>
  <si>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</si>
  <si>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</si>
  <si>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</si>
  <si>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</si>
  <si>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</si>
  <si>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</si>
  <si>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</si>
  <si>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</si>
  <si>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</si>
  <si>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</si>
  <si>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</si>
  <si>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</si>
  <si>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</si>
  <si>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</si>
  <si>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</si>
  <si>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</si>
  <si>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</si>
  <si>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</si>
  <si>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</si>
  <si>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</si>
  <si>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</si>
  <si>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</si>
  <si>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</si>
  <si>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</si>
  <si>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</si>
  <si>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</si>
  <si>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</si>
  <si>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</si>
  <si>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</si>
  <si>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</si>
  <si>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</si>
  <si>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</si>
  <si>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</si>
  <si>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</si>
  <si>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</si>
  <si>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</si>
  <si>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</si>
  <si>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</si>
  <si>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</si>
  <si>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</si>
  <si>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</si>
  <si>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</si>
  <si>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</si>
  <si>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</si>
  <si>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</si>
  <si>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</si>
  <si>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</si>
  <si>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</si>
  <si>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</si>
  <si>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</si>
  <si>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</si>
  <si>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</si>
  <si>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</si>
  <si>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</si>
  <si>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</si>
  <si>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</si>
  <si>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</si>
  <si>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</si>
  <si>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</si>
  <si>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</si>
  <si>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</si>
  <si>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</si>
  <si>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</si>
  <si>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</si>
  <si>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</si>
  <si>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</si>
  <si>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</si>
  <si>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</si>
  <si>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</si>
  <si>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</si>
  <si>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</si>
  <si>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</si>
  <si>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</si>
  <si>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</si>
  <si>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</si>
  <si>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</si>
  <si>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</si>
  <si>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</si>
  <si>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</si>
  <si>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</si>
  <si>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</si>
  <si>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</si>
  <si>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</si>
  <si>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</si>
  <si>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</si>
  <si>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</si>
  <si>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</si>
  <si>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</si>
  <si>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</si>
  <si>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</si>
  <si>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</si>
  <si>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</si>
  <si>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</si>
  <si>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</si>
  <si>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</si>
  <si>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</si>
  <si>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</si>
  <si>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</si>
  <si>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</si>
  <si>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</si>
  <si>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</si>
  <si>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</si>
  <si>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</si>
  <si>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</si>
  <si>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</si>
  <si>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</si>
  <si>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</si>
  <si>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</si>
  <si>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</si>
  <si>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</si>
  <si>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</si>
  <si>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</si>
  <si>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</si>
  <si>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</si>
  <si>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</si>
  <si>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</si>
  <si>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</si>
  <si>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</si>
  <si>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</si>
  <si>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</si>
  <si>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</si>
  <si>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</si>
  <si>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</si>
  <si>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</si>
  <si>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</si>
  <si>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</si>
  <si>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</si>
  <si>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</si>
  <si>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</si>
  <si>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</si>
  <si>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</si>
  <si>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</si>
  <si>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</si>
  <si>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</si>
  <si>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</si>
  <si>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</si>
  <si>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</si>
  <si>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</si>
  <si>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</si>
  <si>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</si>
  <si>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</si>
  <si>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</si>
  <si>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</si>
  <si>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</si>
  <si>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</si>
  <si>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</si>
  <si>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</si>
  <si>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</si>
  <si>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</si>
  <si>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</si>
  <si>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</si>
  <si>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</si>
  <si>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</si>
  <si>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</si>
  <si>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</si>
  <si>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</si>
  <si>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</si>
  <si>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</si>
  <si>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</si>
  <si>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</si>
  <si>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</si>
  <si>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</si>
  <si>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</si>
  <si>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</si>
  <si>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</si>
  <si>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</si>
  <si>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</si>
  <si>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</si>
  <si>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</si>
  <si>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</si>
  <si>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</si>
  <si>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</si>
  <si>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</si>
  <si>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</si>
  <si>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</si>
  <si>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</si>
  <si>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</si>
  <si>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</si>
  <si>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</si>
  <si>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</si>
  <si>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</si>
  <si>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</si>
  <si>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</si>
  <si>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</si>
  <si>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</si>
  <si>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</si>
  <si>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</si>
  <si>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</si>
  <si>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</si>
  <si>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</si>
  <si>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</si>
  <si>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</si>
  <si>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</si>
  <si>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</si>
  <si>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</si>
  <si>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</si>
  <si>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</si>
  <si>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</si>
  <si>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</si>
  <si>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</si>
  <si>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</si>
  <si>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</si>
  <si>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</si>
  <si>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</si>
  <si>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</si>
  <si>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</si>
  <si>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</si>
  <si>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</si>
  <si>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</si>
  <si>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</si>
  <si>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</si>
  <si>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</si>
  <si>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</si>
  <si>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</si>
  <si>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</si>
  <si>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</si>
  <si>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</si>
  <si>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</si>
  <si>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</si>
  <si>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</si>
  <si>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</si>
  <si>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</si>
  <si>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</si>
  <si>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</si>
  <si>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</si>
  <si>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</si>
  <si>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</si>
  <si>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</si>
  <si>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</si>
  <si>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</si>
  <si>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</si>
  <si>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</si>
  <si>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</si>
  <si>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</si>
  <si>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</si>
  <si>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</si>
  <si>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</si>
  <si>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</si>
  <si>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</si>
  <si>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</si>
  <si>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</si>
  <si>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</si>
  <si>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</si>
  <si>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</si>
  <si>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</si>
  <si>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</si>
  <si>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</si>
  <si>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</si>
  <si>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</si>
  <si>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</si>
  <si>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</si>
  <si>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</si>
  <si>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</si>
  <si>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</si>
  <si>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</si>
  <si>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</si>
  <si>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</si>
  <si>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</si>
  <si>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</si>
  <si>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</si>
  <si>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</si>
  <si>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</si>
  <si>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</si>
  <si>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</si>
  <si>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</si>
  <si>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</si>
  <si>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</si>
  <si>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</si>
  <si>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</si>
  <si>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</si>
  <si>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</si>
  <si>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</si>
  <si>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</si>
  <si>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</si>
  <si>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</si>
  <si>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</si>
  <si>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</si>
  <si>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</si>
  <si>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</si>
  <si>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</si>
  <si>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</si>
  <si>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</si>
  <si>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</si>
  <si>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</si>
  <si>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</si>
  <si>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</si>
  <si>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</si>
  <si>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</si>
  <si>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</si>
  <si>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</si>
  <si>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</si>
  <si>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</si>
  <si>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</si>
  <si>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</si>
  <si>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</si>
  <si>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</si>
  <si>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</si>
  <si>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</si>
  <si>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</si>
  <si>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</si>
  <si>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</si>
  <si>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</si>
  <si>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</si>
  <si>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</si>
  <si>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</si>
  <si>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</si>
  <si>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</si>
  <si>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</si>
  <si>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</si>
  <si>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</si>
  <si>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</si>
  <si>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</si>
  <si>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</si>
  <si>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</si>
  <si>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</si>
  <si>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</si>
  <si>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</si>
  <si>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</si>
  <si>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</si>
  <si>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</si>
  <si>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</si>
  <si>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</si>
  <si>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</si>
  <si>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</si>
  <si>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</si>
  <si>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</si>
  <si>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</si>
  <si>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</si>
  <si>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</si>
  <si>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</si>
  <si>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</si>
  <si>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</si>
  <si>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</si>
  <si>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</si>
  <si>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</si>
  <si>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</si>
  <si>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</si>
  <si>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</si>
  <si>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</si>
  <si>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</si>
  <si>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</si>
  <si>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</si>
  <si>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</si>
  <si>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</si>
  <si>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</si>
  <si>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</si>
  <si>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</si>
  <si>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</si>
  <si>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</si>
  <si>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</si>
  <si>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</si>
  <si>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</si>
  <si>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</si>
  <si>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</si>
  <si>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</si>
  <si>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</si>
  <si>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</si>
  <si>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</si>
  <si>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</si>
  <si>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</si>
  <si>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</si>
  <si>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</si>
  <si>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</si>
  <si>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</si>
  <si>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</si>
  <si>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</si>
  <si>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</si>
  <si>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</si>
  <si>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</si>
  <si>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</si>
  <si>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</si>
  <si>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</si>
  <si>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</si>
  <si>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</si>
  <si>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</si>
  <si>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</si>
  <si>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</si>
  <si>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</si>
  <si>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</si>
  <si>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</si>
  <si>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</si>
  <si>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</si>
  <si>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</si>
  <si>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</si>
  <si>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</si>
  <si>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</si>
  <si>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</si>
  <si>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</si>
  <si>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</si>
  <si>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</si>
  <si>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</si>
  <si>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</si>
  <si>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</si>
  <si>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</si>
  <si>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</si>
  <si>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</si>
  <si>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</si>
  <si>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</si>
  <si>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</si>
  <si>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</si>
  <si>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</si>
  <si>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</si>
  <si>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</si>
  <si>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</si>
  <si>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</si>
  <si>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</si>
  <si>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</si>
  <si>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</si>
  <si>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</si>
  <si>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</si>
  <si>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</si>
  <si>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</si>
  <si>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</si>
  <si>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</si>
  <si>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</si>
  <si>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</si>
  <si>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</si>
  <si>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</si>
  <si>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</si>
  <si>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</si>
  <si>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</si>
  <si>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</si>
  <si>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</si>
  <si>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</si>
  <si>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</si>
  <si>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</si>
  <si>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</si>
  <si>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</si>
  <si>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</si>
  <si>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</si>
  <si>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</si>
  <si>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</si>
  <si>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</si>
  <si>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</si>
  <si>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</si>
  <si>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</si>
  <si>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</si>
  <si>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</si>
  <si>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</si>
  <si>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</si>
  <si>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</si>
  <si>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</si>
  <si>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</si>
  <si>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</si>
  <si>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</si>
  <si>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</si>
  <si>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</si>
  <si>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</si>
  <si>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</si>
  <si>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</si>
  <si>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</si>
  <si>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</si>
  <si>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</si>
  <si>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</si>
  <si>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</si>
  <si>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</si>
  <si>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</si>
  <si>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</si>
  <si>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</si>
  <si>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</si>
  <si>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</si>
  <si>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</si>
  <si>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</si>
  <si>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</si>
  <si>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</si>
  <si>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</si>
  <si>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</si>
  <si>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</si>
  <si>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</si>
  <si>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</si>
  <si>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</si>
  <si>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</si>
  <si>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</si>
  <si>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</si>
  <si>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</si>
  <si>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</si>
  <si>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</si>
  <si>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</si>
  <si>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</si>
  <si>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</si>
  <si>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</si>
  <si>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</si>
  <si>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</si>
  <si>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</si>
  <si>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</si>
  <si>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</si>
  <si>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</si>
  <si>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</si>
  <si>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</si>
  <si>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</si>
  <si>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</si>
  <si>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</si>
  <si>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</si>
  <si>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</si>
  <si>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</si>
  <si>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</si>
  <si>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</si>
  <si>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</si>
  <si>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</si>
  <si>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</si>
  <si>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</si>
  <si>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</si>
  <si>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</si>
  <si>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</si>
  <si>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</si>
  <si>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</si>
  <si>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</si>
  <si>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</si>
  <si>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</si>
  <si>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</si>
  <si>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</si>
  <si>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</si>
  <si>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</si>
  <si>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</si>
  <si>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</si>
  <si>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</si>
  <si>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</si>
  <si>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</si>
  <si>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</si>
  <si>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</si>
  <si>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</si>
  <si>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</si>
  <si>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</si>
  <si>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</si>
  <si>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</si>
  <si>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</si>
  <si>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</si>
  <si>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</si>
  <si>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</si>
  <si>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</si>
  <si>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</si>
  <si>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</si>
  <si>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</si>
  <si>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</si>
  <si>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</si>
  <si>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</si>
  <si>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</si>
  <si>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</si>
  <si>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</si>
  <si>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</si>
  <si>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</si>
  <si>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</si>
  <si>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</si>
  <si>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</si>
  <si>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</si>
  <si>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</si>
  <si>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</si>
  <si>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</si>
  <si>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</si>
  <si>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</si>
  <si>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</si>
  <si>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</si>
  <si>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</si>
  <si>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</si>
  <si>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</si>
  <si>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</si>
  <si>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</si>
  <si>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</si>
  <si>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</si>
  <si>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</si>
  <si>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</si>
  <si>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</si>
  <si>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</si>
  <si>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</si>
  <si>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</si>
  <si>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</si>
  <si>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</si>
  <si>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</si>
  <si>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</si>
  <si>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</si>
  <si>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</si>
  <si>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</si>
  <si>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</si>
  <si>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</si>
  <si>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</si>
  <si>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</si>
  <si>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</si>
  <si>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</si>
  <si>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</si>
  <si>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</si>
  <si>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</si>
  <si>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</si>
  <si>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</si>
  <si>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</si>
  <si>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</si>
  <si>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</si>
  <si>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</si>
  <si>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</si>
  <si>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</si>
  <si>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</si>
  <si>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</si>
  <si>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</si>
  <si>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</si>
  <si>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</si>
  <si>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</si>
  <si>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</si>
  <si>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</si>
  <si>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</si>
  <si>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</si>
  <si>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</si>
  <si>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</si>
  <si>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</si>
  <si>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</si>
  <si>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</si>
  <si>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</si>
  <si>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</si>
  <si>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</si>
  <si>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</si>
  <si>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</si>
  <si>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</si>
  <si>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</si>
  <si>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</si>
  <si>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</si>
  <si>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</si>
  <si>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</si>
  <si>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</si>
  <si>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</si>
  <si>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</si>
  <si>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</si>
  <si>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</si>
  <si>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</si>
  <si>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</si>
  <si>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</si>
  <si>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</si>
  <si>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</si>
  <si>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</si>
  <si>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</si>
  <si>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</si>
  <si>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</si>
  <si>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</si>
  <si>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</si>
  <si>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</si>
  <si>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</si>
  <si>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</si>
  <si>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</si>
  <si>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</si>
  <si>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</si>
  <si>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</si>
  <si>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</si>
  <si>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</si>
  <si>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</si>
  <si>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</si>
  <si>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</si>
  <si>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</si>
  <si>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</si>
  <si>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</si>
  <si>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</si>
  <si>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</si>
  <si>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</si>
  <si>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</si>
  <si>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</si>
  <si>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</si>
  <si>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</si>
  <si>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</si>
  <si>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</si>
  <si>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</si>
  <si>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</si>
  <si>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</si>
  <si>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</si>
  <si>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</si>
  <si>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</si>
  <si>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</si>
  <si>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</si>
  <si>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</si>
  <si>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</si>
  <si>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</si>
  <si>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</si>
  <si>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</si>
  <si>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</si>
  <si>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</si>
  <si>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</si>
  <si>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</si>
  <si>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</si>
  <si>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</si>
  <si>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</si>
  <si>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</si>
  <si>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</si>
  <si>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</si>
  <si>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</si>
  <si>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</si>
  <si>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</si>
  <si>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</si>
  <si>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</si>
  <si>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</si>
  <si>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</si>
  <si>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</si>
  <si>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</si>
  <si>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</si>
  <si>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</si>
  <si>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</si>
  <si>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</si>
  <si>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</si>
  <si>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</si>
  <si>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</si>
  <si>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</si>
  <si>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</si>
  <si>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</si>
  <si>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</si>
  <si>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</si>
  <si>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</si>
  <si>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</si>
  <si>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</si>
  <si>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</si>
  <si>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</si>
  <si>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</si>
  <si>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</si>
  <si>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</si>
  <si>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</si>
  <si>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</si>
  <si>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</si>
  <si>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</si>
  <si>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</si>
  <si>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</si>
  <si>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</si>
  <si>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</si>
  <si>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</si>
  <si>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</si>
  <si>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</si>
  <si>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</si>
  <si>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</si>
  <si>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</si>
  <si>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</si>
  <si>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</si>
  <si>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</si>
  <si>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</si>
  <si>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</si>
  <si>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</si>
  <si>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</si>
  <si>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</si>
  <si>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</si>
  <si>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</si>
  <si>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</si>
  <si>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</si>
  <si>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</si>
  <si>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</si>
  <si>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</si>
  <si>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</si>
  <si>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</si>
  <si>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</si>
  <si>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</si>
  <si>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</si>
  <si>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</si>
  <si>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</si>
  <si>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</si>
  <si>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</si>
  <si>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</si>
  <si>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</si>
  <si>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</si>
  <si>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</si>
  <si>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</si>
  <si>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</si>
  <si>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</si>
  <si>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</si>
  <si>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</si>
  <si>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</si>
  <si>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</si>
  <si>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</si>
  <si>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</si>
  <si>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</si>
  <si>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</si>
  <si>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</si>
  <si>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</si>
  <si>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</si>
  <si>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</si>
  <si>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</si>
  <si>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</si>
  <si>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</si>
  <si>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</si>
  <si>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</si>
  <si>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</si>
  <si>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</si>
  <si>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</si>
  <si>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</si>
  <si>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</si>
  <si>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</si>
  <si>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</si>
  <si>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</si>
  <si>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</si>
  <si>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</si>
  <si>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</si>
  <si>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</si>
  <si>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</si>
  <si>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</si>
  <si>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</si>
  <si>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</si>
  <si>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</si>
  <si>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</si>
  <si>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</si>
  <si>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</si>
  <si>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</si>
  <si>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</si>
  <si>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</si>
  <si>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</si>
  <si>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</si>
  <si>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</si>
  <si>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</si>
  <si>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</si>
  <si>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</si>
  <si>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</si>
  <si>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</si>
  <si>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</si>
  <si>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</si>
  <si>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</si>
  <si>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</si>
  <si>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</si>
  <si>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</si>
  <si>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</si>
  <si>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</si>
  <si>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</si>
  <si>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</si>
  <si>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</si>
  <si>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</si>
  <si>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</si>
  <si>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</si>
  <si>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</si>
  <si>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</si>
  <si>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</si>
  <si>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</si>
  <si>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</si>
  <si>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</si>
  <si>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</si>
  <si>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</si>
  <si>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</si>
  <si>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</si>
  <si>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</si>
  <si>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</si>
  <si>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</si>
  <si>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</si>
  <si>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</si>
  <si>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</si>
  <si>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</si>
  <si>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</si>
  <si>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</si>
  <si>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</si>
  <si>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</si>
  <si>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</si>
  <si>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</si>
  <si>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</si>
  <si>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</si>
  <si>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</si>
  <si>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</si>
  <si>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</si>
  <si>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</si>
  <si>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</si>
  <si>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</si>
  <si>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</si>
  <si>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</si>
  <si>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</si>
  <si>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</si>
  <si>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</si>
  <si>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</si>
  <si>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</si>
  <si>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</si>
  <si>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</si>
  <si>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</si>
  <si>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</si>
  <si>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</si>
  <si>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</si>
  <si>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</si>
  <si>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</si>
  <si>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</si>
  <si>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</si>
  <si>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</si>
  <si>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</si>
  <si>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</si>
  <si>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</si>
  <si>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</si>
  <si>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</si>
  <si>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</si>
  <si>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</si>
  <si>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</si>
  <si>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</si>
  <si>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</si>
  <si>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</si>
  <si>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</si>
  <si>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</si>
  <si>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</si>
  <si>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</si>
  <si>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</si>
  <si>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</si>
  <si>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</si>
  <si>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</si>
  <si>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</si>
  <si>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</si>
  <si>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</si>
  <si>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</si>
  <si>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</si>
  <si>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</si>
  <si>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</si>
  <si>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</si>
  <si>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</si>
  <si>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</si>
  <si>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</si>
  <si>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</si>
  <si>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</si>
  <si>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</si>
  <si>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</si>
  <si>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</si>
  <si>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</si>
  <si>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</si>
  <si>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</si>
  <si>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</si>
  <si>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</si>
  <si>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</si>
  <si>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</si>
  <si>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</si>
  <si>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</si>
  <si>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</si>
  <si>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</si>
  <si>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</si>
  <si>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</si>
  <si>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</si>
  <si>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</si>
  <si>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</si>
  <si>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</si>
  <si>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</si>
  <si>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</si>
  <si>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</si>
  <si>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</si>
  <si>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</si>
  <si>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</si>
  <si>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</si>
  <si>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</si>
  <si>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</si>
  <si>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</si>
  <si>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</si>
  <si>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</si>
  <si>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</si>
  <si>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</si>
  <si>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</si>
  <si>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</si>
  <si>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</si>
  <si>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</si>
  <si>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</si>
  <si>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</si>
  <si>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</si>
  <si>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</si>
  <si>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</si>
  <si>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</si>
  <si>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</si>
  <si>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</si>
  <si>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</si>
  <si>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</si>
  <si>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</si>
  <si>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</si>
  <si>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</si>
  <si>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</si>
  <si>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</si>
  <si>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</si>
  <si>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</si>
  <si>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</si>
  <si>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</si>
  <si>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</si>
  <si>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</si>
  <si>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</si>
  <si>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</si>
  <si>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</si>
  <si>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</si>
  <si>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</si>
  <si>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</si>
  <si>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</si>
  <si>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</si>
  <si>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</si>
  <si>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</si>
  <si>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</si>
  <si>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</si>
  <si>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</si>
  <si>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</si>
  <si>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</si>
  <si>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</si>
  <si>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</si>
  <si>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</si>
  <si>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</si>
  <si>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</si>
  <si>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</si>
  <si>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</si>
  <si>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</si>
  <si>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</si>
  <si>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</si>
  <si>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</si>
  <si>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</si>
  <si>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</si>
  <si>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</si>
  <si>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</si>
  <si>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</si>
  <si>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</si>
  <si>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</si>
  <si>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</si>
  <si>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</si>
  <si>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</si>
  <si>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</si>
  <si>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</si>
  <si>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</si>
  <si>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</si>
  <si>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</si>
  <si>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</si>
  <si>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</si>
  <si>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</si>
  <si>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</si>
  <si>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</si>
  <si>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</si>
  <si>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</si>
  <si>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</si>
  <si>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</si>
  <si>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</si>
  <si>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</si>
  <si>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</si>
  <si>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</si>
  <si>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</si>
  <si>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</si>
  <si>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</si>
  <si>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</si>
  <si>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</si>
  <si>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</si>
  <si>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</si>
  <si>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</si>
  <si>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</si>
  <si>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</si>
  <si>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</si>
  <si>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</si>
  <si>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</si>
  <si>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</si>
  <si>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</si>
  <si>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</si>
  <si>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</si>
  <si>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</si>
  <si>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</si>
  <si>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</si>
  <si>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</si>
  <si>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</si>
  <si>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</si>
  <si>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</si>
  <si>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</si>
  <si>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</si>
  <si>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</si>
  <si>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</si>
  <si>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</si>
  <si>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</si>
  <si>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</si>
  <si>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</si>
  <si>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</si>
  <si>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</si>
  <si>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</si>
  <si>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</si>
  <si>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</si>
  <si>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</si>
  <si>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</si>
  <si>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</si>
  <si>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</si>
  <si>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</si>
  <si>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</si>
  <si>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</si>
  <si>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</si>
  <si>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</si>
  <si>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</si>
  <si>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</si>
  <si>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</si>
  <si>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</si>
  <si>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</si>
  <si>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</si>
  <si>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</si>
  <si>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</si>
  <si>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</si>
  <si>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</si>
  <si>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</si>
  <si>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</si>
  <si>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</si>
  <si>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</si>
  <si>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</si>
  <si>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</si>
  <si>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</si>
  <si>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</si>
  <si>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</si>
  <si>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</si>
  <si>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</si>
  <si>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</si>
  <si>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</si>
  <si>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</si>
  <si>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</si>
  <si>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</si>
  <si>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</si>
  <si>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</si>
  <si>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</si>
  <si>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</si>
  <si>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</si>
  <si>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</si>
  <si>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</si>
  <si>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</si>
  <si>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</si>
  <si>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</si>
  <si>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</si>
  <si>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</si>
  <si>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</si>
  <si>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</si>
  <si>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</si>
  <si>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</si>
  <si>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</si>
  <si>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</si>
  <si>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</si>
  <si>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</si>
  <si>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</si>
  <si>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</si>
  <si>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</si>
  <si>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</si>
  <si>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</si>
  <si>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</si>
  <si>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</si>
  <si>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</si>
  <si>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</si>
  <si>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</si>
  <si>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</si>
  <si>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</si>
  <si>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</si>
  <si>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</si>
  <si>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</si>
  <si>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</si>
  <si>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</si>
  <si>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</si>
  <si>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</si>
  <si>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</si>
  <si>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</si>
  <si>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</si>
  <si>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</si>
  <si>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</si>
  <si>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</si>
  <si>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</si>
  <si>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</si>
  <si>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</si>
  <si>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</si>
  <si>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</si>
  <si>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</si>
  <si>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</si>
  <si>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</si>
  <si>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</si>
  <si>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</si>
  <si>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</si>
  <si>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</si>
  <si>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</si>
  <si>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</si>
  <si>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</si>
  <si>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</si>
  <si>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</si>
  <si>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</si>
  <si>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</si>
  <si>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</si>
  <si>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</si>
  <si>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</si>
  <si>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</si>
  <si>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</si>
  <si>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</si>
  <si>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</si>
  <si>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</si>
  <si>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</si>
  <si>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</si>
  <si>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</si>
  <si>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</si>
  <si>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</si>
  <si>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</si>
  <si>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</si>
  <si>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</si>
  <si>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</si>
  <si>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</si>
  <si>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</si>
  <si>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</si>
  <si>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</si>
  <si>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</si>
  <si>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</si>
  <si>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</si>
  <si>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</si>
  <si>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</si>
  <si>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</si>
  <si>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</si>
  <si>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</si>
  <si>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</si>
  <si>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</si>
  <si>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</si>
  <si>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</si>
  <si>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</si>
  <si>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</si>
  <si>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</si>
  <si>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</si>
  <si>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</si>
  <si>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</si>
  <si>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</si>
  <si>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</si>
  <si>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</si>
  <si>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</si>
  <si>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</si>
  <si>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</si>
  <si>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</si>
  <si>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</si>
  <si>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</si>
  <si>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</si>
  <si>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</si>
  <si>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</si>
  <si>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</si>
  <si>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</si>
  <si>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</si>
  <si>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</si>
  <si>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</si>
  <si>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</si>
  <si>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</si>
  <si>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</si>
  <si>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</si>
  <si>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</si>
  <si>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</si>
  <si>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</si>
  <si>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</si>
  <si>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</si>
  <si>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</si>
  <si>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</si>
  <si>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</si>
  <si>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</si>
  <si>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</si>
  <si>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</si>
  <si>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</si>
  <si>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</si>
  <si>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</si>
  <si>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</si>
  <si>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</si>
  <si>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</si>
  <si>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</si>
  <si>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</si>
  <si>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</si>
  <si>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</si>
  <si>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</si>
  <si>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</si>
  <si>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</si>
  <si>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</si>
  <si>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</si>
  <si>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</si>
  <si>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</si>
  <si>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</si>
  <si>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</si>
  <si>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</si>
  <si>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</si>
  <si>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</si>
  <si>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</si>
  <si>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</si>
  <si>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</si>
  <si>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</si>
  <si>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</si>
  <si>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</si>
  <si>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</si>
  <si>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</si>
  <si>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</si>
  <si>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</si>
  <si>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</si>
  <si>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</si>
  <si>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</si>
  <si>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</si>
  <si>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</si>
  <si>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</si>
  <si>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</si>
  <si>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</si>
  <si>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</si>
  <si>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</si>
  <si>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</si>
  <si>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</si>
  <si>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</si>
  <si>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</si>
  <si>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</si>
  <si>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</si>
  <si>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</si>
  <si>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</si>
  <si>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</si>
  <si>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</si>
  <si>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</si>
  <si>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</si>
  <si>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</si>
  <si>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</si>
  <si>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</si>
  <si>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</si>
  <si>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</si>
  <si>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</si>
  <si>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</si>
  <si>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</si>
  <si>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</si>
  <si>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</si>
  <si>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</si>
  <si>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</si>
  <si>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</si>
  <si>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</si>
  <si>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</si>
  <si>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</si>
  <si>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</si>
  <si>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</si>
  <si>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</si>
  <si>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</si>
  <si>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</si>
  <si>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</si>
  <si>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</si>
  <si>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</si>
  <si>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</si>
  <si>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</si>
  <si>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</si>
  <si>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</si>
  <si>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</si>
  <si>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</si>
  <si>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</si>
  <si>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</si>
  <si>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</si>
  <si>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</si>
  <si>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</si>
  <si>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</si>
  <si>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</si>
  <si>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</si>
  <si>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</si>
  <si>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</si>
  <si>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</si>
  <si>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</si>
  <si>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</si>
  <si>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</si>
  <si>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</si>
  <si>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</si>
  <si>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</si>
  <si>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</si>
  <si>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</si>
  <si>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</si>
  <si>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</si>
  <si>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</si>
  <si>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</si>
  <si>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</si>
  <si>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</si>
  <si>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</si>
  <si>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</si>
  <si>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</si>
  <si>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</si>
  <si>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</si>
  <si>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</si>
  <si>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</si>
  <si>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</si>
  <si>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</si>
  <si>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</si>
  <si>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</si>
  <si>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</si>
  <si>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</si>
  <si>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</si>
  <si>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</si>
  <si>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</si>
  <si>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</si>
  <si>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</si>
  <si>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</si>
  <si>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</si>
  <si>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</si>
  <si>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</si>
  <si>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</si>
  <si>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</si>
  <si>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</si>
  <si>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</si>
  <si>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</si>
  <si>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</si>
  <si>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</si>
  <si>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</si>
  <si>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</si>
  <si>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</si>
  <si>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</si>
  <si>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</si>
  <si>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</si>
  <si>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</si>
  <si>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</si>
  <si>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</si>
  <si>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</si>
  <si>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</si>
  <si>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</si>
  <si>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</si>
  <si>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</si>
  <si>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</si>
  <si>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</si>
  <si>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</si>
  <si>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</si>
  <si>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</si>
  <si>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</si>
  <si>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</si>
  <si>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</si>
  <si>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</si>
  <si>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</si>
  <si>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</si>
  <si>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</si>
  <si>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</si>
  <si>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</si>
  <si>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</si>
  <si>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</si>
  <si>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</si>
  <si>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</si>
  <si>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</si>
  <si>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</si>
  <si>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</si>
  <si>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</si>
  <si>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</si>
  <si>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</si>
  <si>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</si>
  <si>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</si>
  <si>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</si>
  <si>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</si>
  <si>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</si>
  <si>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</si>
  <si>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</si>
  <si>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</si>
  <si>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</si>
  <si>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</si>
  <si>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</si>
  <si>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</si>
  <si>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</si>
  <si>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</si>
  <si>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</si>
  <si>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</si>
  <si>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</si>
  <si>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</si>
  <si>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</si>
  <si>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</si>
  <si>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</si>
  <si>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</si>
  <si>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</si>
  <si>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</si>
  <si>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</si>
  <si>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</si>
  <si>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</si>
  <si>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</si>
  <si>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</si>
  <si>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</si>
  <si>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</si>
  <si>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</si>
  <si>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</si>
  <si>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</si>
  <si>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</si>
  <si>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</si>
  <si>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</si>
  <si>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</si>
  <si>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</si>
  <si>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</si>
  <si>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</si>
  <si>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</si>
  <si>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</si>
  <si>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</si>
  <si>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</si>
  <si>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</si>
  <si>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</si>
  <si>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</si>
  <si>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</si>
  <si>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</si>
  <si>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</si>
  <si>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</si>
  <si>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</si>
  <si>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</si>
  <si>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</si>
  <si>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</si>
  <si>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</si>
  <si>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</si>
  <si>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</si>
  <si>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</si>
  <si>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</si>
  <si>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</si>
  <si>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</si>
  <si>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</si>
  <si>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</si>
  <si>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</si>
  <si>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</si>
  <si>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</si>
  <si>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</si>
  <si>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</si>
  <si>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</si>
  <si>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</si>
  <si>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</si>
  <si>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</si>
  <si>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</si>
  <si>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</si>
  <si>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</si>
  <si>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</si>
  <si>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</si>
  <si>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</si>
  <si>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</si>
  <si>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</si>
  <si>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</si>
  <si>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</si>
  <si>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</si>
  <si>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</si>
  <si>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</si>
  <si>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</si>
  <si>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</si>
  <si>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</si>
  <si>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</si>
  <si>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</si>
  <si>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</si>
  <si>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</si>
  <si>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</si>
  <si>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</si>
  <si>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</si>
  <si>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</si>
  <si>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</si>
  <si>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</si>
  <si>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</si>
  <si>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</si>
  <si>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</si>
  <si>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</si>
  <si>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</si>
  <si>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</si>
  <si>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</si>
  <si>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</si>
  <si>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</si>
  <si>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</si>
  <si>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</si>
  <si>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</si>
  <si>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</si>
  <si>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</si>
  <si>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</si>
  <si>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</si>
  <si>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</si>
  <si>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</si>
  <si>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</si>
  <si>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</si>
  <si>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</si>
  <si>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</si>
  <si>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</si>
  <si>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</si>
  <si>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</si>
  <si>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</si>
  <si>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</si>
  <si>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</si>
  <si>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</si>
  <si>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</si>
  <si>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</si>
  <si>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</si>
  <si>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</si>
  <si>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</si>
  <si>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</si>
  <si>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</si>
  <si>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</si>
  <si>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</si>
  <si>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</si>
  <si>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</si>
  <si>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</si>
  <si>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</si>
  <si>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</si>
  <si>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</si>
  <si>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</si>
  <si>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</si>
  <si>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</si>
  <si>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</si>
  <si>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</si>
  <si>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</si>
  <si>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</si>
  <si>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</si>
  <si>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</si>
  <si>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</si>
  <si>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</si>
  <si>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</si>
  <si>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</si>
  <si>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</si>
  <si>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</si>
  <si>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</si>
  <si>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</si>
  <si>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</si>
  <si>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</si>
  <si>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</si>
  <si>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</si>
  <si>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</si>
  <si>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</si>
  <si>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</si>
  <si>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</si>
  <si>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</si>
  <si>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</si>
  <si>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</si>
  <si>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</si>
  <si>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</si>
  <si>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</si>
  <si>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</si>
  <si>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</si>
  <si>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</si>
  <si>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</si>
  <si>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</si>
  <si>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</si>
  <si>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</si>
  <si>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</si>
  <si>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</si>
  <si>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</si>
  <si>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</si>
  <si>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</si>
  <si>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</si>
  <si>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</si>
  <si>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</si>
  <si>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</si>
  <si>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</si>
  <si>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</si>
  <si>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</si>
  <si>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</si>
  <si>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</si>
  <si>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</si>
  <si>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</si>
  <si>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</si>
  <si>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</si>
  <si>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</si>
  <si>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</si>
  <si>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</si>
  <si>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</si>
  <si>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</si>
  <si>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</si>
  <si>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</si>
  <si>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</si>
  <si>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</si>
  <si>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</si>
  <si>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</si>
  <si>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</si>
  <si>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</si>
  <si>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</si>
  <si>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</si>
  <si>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</si>
  <si>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</si>
  <si>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</si>
  <si>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</si>
  <si>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</si>
  <si>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</si>
  <si>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</si>
  <si>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</si>
  <si>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</si>
  <si>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</si>
  <si>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</si>
  <si>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</si>
  <si>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</si>
  <si>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</si>
  <si>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</si>
  <si>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</si>
  <si>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</si>
  <si>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</si>
  <si>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</si>
  <si>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</si>
  <si>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</si>
  <si>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</si>
  <si>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</si>
  <si>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</si>
  <si>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</si>
  <si>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</si>
  <si>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</si>
  <si>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</si>
  <si>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</si>
  <si>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</si>
  <si>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</si>
  <si>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</si>
  <si>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</si>
  <si>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</si>
  <si>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</si>
  <si>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</si>
  <si>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</si>
  <si>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</si>
  <si>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</si>
  <si>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</si>
  <si>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</si>
  <si>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</si>
  <si>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</si>
  <si>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</si>
  <si>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</si>
  <si>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</si>
  <si>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</si>
  <si>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</si>
  <si>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</si>
  <si>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</si>
  <si>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</si>
  <si>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</si>
  <si>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</si>
  <si>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</si>
  <si>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</si>
  <si>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</si>
  <si>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</si>
  <si>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</si>
  <si>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</si>
  <si>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</si>
  <si>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</si>
  <si>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</si>
  <si>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</si>
  <si>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</si>
  <si>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</si>
  <si>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</si>
  <si>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</si>
  <si>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</si>
  <si>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</si>
  <si>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</si>
  <si>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</si>
  <si>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</si>
  <si>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</si>
  <si>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</si>
  <si>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</si>
  <si>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</si>
  <si>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</si>
  <si>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</si>
  <si>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</si>
  <si>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</si>
  <si>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</si>
  <si>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</si>
  <si>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</si>
  <si>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</si>
  <si>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</si>
  <si>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</si>
  <si>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</si>
  <si>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</si>
  <si>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</si>
  <si>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</si>
  <si>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</si>
  <si>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</si>
  <si>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</si>
  <si>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</si>
  <si>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</si>
  <si>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</si>
  <si>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</si>
  <si>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</si>
  <si>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</si>
  <si>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</si>
  <si>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</si>
  <si>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</si>
  <si>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</si>
  <si>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</si>
  <si>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</si>
  <si>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</si>
  <si>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</si>
  <si>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</si>
  <si>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</si>
  <si>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</si>
  <si>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</si>
  <si>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</si>
  <si>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</si>
  <si>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</si>
  <si>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</si>
  <si>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</si>
  <si>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</si>
  <si>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</si>
  <si>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</si>
  <si>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</si>
  <si>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</si>
  <si>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</si>
  <si>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</si>
  <si>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</si>
  <si>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</si>
  <si>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</si>
  <si>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</si>
  <si>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</si>
  <si>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</si>
  <si>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</si>
  <si>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</si>
  <si>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</si>
  <si>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</si>
  <si>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</si>
  <si>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</si>
  <si>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</si>
  <si>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</si>
  <si>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</si>
  <si>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</si>
  <si>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</si>
  <si>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</si>
  <si>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</si>
  <si>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</si>
  <si>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</si>
  <si>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</si>
  <si>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</si>
  <si>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</si>
  <si>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</si>
  <si>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</si>
  <si>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</si>
  <si>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</si>
  <si>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</si>
  <si>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</si>
  <si>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</si>
  <si>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</si>
  <si>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</si>
  <si>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</si>
  <si>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</si>
  <si>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</si>
  <si>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</si>
  <si>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</si>
  <si>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</si>
  <si>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</si>
  <si>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</si>
  <si>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</si>
  <si>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</si>
  <si>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</si>
  <si>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</si>
  <si>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</si>
  <si>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</si>
  <si>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</si>
  <si>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</si>
  <si>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</si>
  <si>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</si>
  <si>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</si>
  <si>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</si>
  <si>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</si>
  <si>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</si>
  <si>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</si>
  <si>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</si>
  <si>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</si>
  <si>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</si>
  <si>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</si>
  <si>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</si>
  <si>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</si>
  <si>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</si>
  <si>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</si>
  <si>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</si>
  <si>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</si>
  <si>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</si>
  <si>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</si>
  <si>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</si>
  <si>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</si>
  <si>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</si>
  <si>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</si>
  <si>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</si>
  <si>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</si>
  <si>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</si>
  <si>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</si>
  <si>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</si>
  <si>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</si>
  <si>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</si>
  <si>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</si>
  <si>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</si>
  <si>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</si>
  <si>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</si>
  <si>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</si>
  <si>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</si>
  <si>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</si>
  <si>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</si>
  <si>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</si>
  <si>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</si>
  <si>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</si>
  <si>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</si>
  <si>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</si>
  <si>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</si>
  <si>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</si>
  <si>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</si>
  <si>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</si>
  <si>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</si>
  <si>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</si>
  <si>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</si>
  <si>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</si>
  <si>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</si>
  <si>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</si>
  <si>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</si>
  <si>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</si>
  <si>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</si>
  <si>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</si>
  <si>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</si>
  <si>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</si>
  <si>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</si>
  <si>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</si>
  <si>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</si>
  <si>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</si>
  <si>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</si>
  <si>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</si>
  <si>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</si>
  <si>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</si>
  <si>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</si>
  <si>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</si>
  <si>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</si>
  <si>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</si>
  <si>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</si>
  <si>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</si>
  <si>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</si>
  <si>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</si>
  <si>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</si>
  <si>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</si>
  <si>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</si>
  <si>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</si>
  <si>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</si>
  <si>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</si>
  <si>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</si>
  <si>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</si>
  <si>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</si>
  <si>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</si>
  <si>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</si>
  <si>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</si>
  <si>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</si>
  <si>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</si>
  <si>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</si>
  <si>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</si>
  <si>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</si>
  <si>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</si>
  <si>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</si>
  <si>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</si>
  <si>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</si>
  <si>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</si>
  <si>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</si>
  <si>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</si>
  <si>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</si>
  <si>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</si>
  <si>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</si>
  <si>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</si>
  <si>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</si>
  <si>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</si>
  <si>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</si>
  <si>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</si>
  <si>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</si>
  <si>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</si>
  <si>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</si>
  <si>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</si>
  <si>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</si>
  <si>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</si>
  <si>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</si>
  <si>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</si>
  <si>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</si>
  <si>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</si>
  <si>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</si>
  <si>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</si>
  <si>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</si>
  <si>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</si>
  <si>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</si>
  <si>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</si>
  <si>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</si>
  <si>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</si>
  <si>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</si>
  <si>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</si>
  <si>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</si>
  <si>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</si>
  <si>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</si>
  <si>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</si>
  <si>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</si>
  <si>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</si>
  <si>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</si>
  <si>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</si>
  <si>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</si>
  <si>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</si>
  <si>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</si>
  <si>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</si>
  <si>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</si>
  <si>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</si>
  <si>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</si>
  <si>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</si>
  <si>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</si>
  <si>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</si>
  <si>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</si>
  <si>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</si>
  <si>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</si>
  <si>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</si>
  <si>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</si>
  <si>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</si>
  <si>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</si>
  <si>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</si>
  <si>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</si>
  <si>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</si>
  <si>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</si>
  <si>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</si>
  <si>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</si>
  <si>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</si>
  <si>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</si>
  <si>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</si>
  <si>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</si>
  <si>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</si>
  <si>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</si>
  <si>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</si>
  <si>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</si>
  <si>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</si>
  <si>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</si>
  <si>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</si>
  <si>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</si>
  <si>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</si>
  <si>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</si>
  <si>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</si>
  <si>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</si>
  <si>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</si>
  <si>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</si>
  <si>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</si>
  <si>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</si>
  <si>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</si>
  <si>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</si>
  <si>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</si>
  <si>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</si>
  <si>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</si>
  <si>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</si>
  <si>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</si>
  <si>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</si>
  <si>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</si>
  <si>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</si>
  <si>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</si>
  <si>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</si>
  <si>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</si>
  <si>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</si>
  <si>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</si>
  <si>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</si>
  <si>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</si>
  <si>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</si>
  <si>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</si>
  <si>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</si>
  <si>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</si>
  <si>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</si>
  <si>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</si>
  <si>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</si>
  <si>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</si>
  <si>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</si>
  <si>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</si>
  <si>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</si>
  <si>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</si>
  <si>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</si>
  <si>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</si>
  <si>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</si>
  <si>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</si>
  <si>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</si>
  <si>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</si>
  <si>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</si>
  <si>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</si>
  <si>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</si>
  <si>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</si>
  <si>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</si>
  <si>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</si>
  <si>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</si>
  <si>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</si>
  <si>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</si>
  <si>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</si>
  <si>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</si>
  <si>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</si>
  <si>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</si>
  <si>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</si>
  <si>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</si>
  <si>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</si>
  <si>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</si>
  <si>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</si>
  <si>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</si>
  <si>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</si>
  <si>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</si>
  <si>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</si>
  <si>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</si>
  <si>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</si>
  <si>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</si>
  <si>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</si>
  <si>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</si>
  <si>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</si>
  <si>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</si>
  <si>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</si>
  <si>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</si>
  <si>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</si>
  <si>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</si>
  <si>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</si>
  <si>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</si>
  <si>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</si>
  <si>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</si>
  <si>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</si>
  <si>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</si>
  <si>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</si>
  <si>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</si>
  <si>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</si>
  <si>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</si>
  <si>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</si>
  <si>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</si>
  <si>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</si>
  <si>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</si>
  <si>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</si>
  <si>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</si>
  <si>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</si>
  <si>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</si>
  <si>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</si>
  <si>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</si>
  <si>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</si>
  <si>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</si>
  <si>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</si>
  <si>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</si>
  <si>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</si>
  <si>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</si>
  <si>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</si>
  <si>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</si>
  <si>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</si>
  <si>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</si>
  <si>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</si>
  <si>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</si>
  <si>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</si>
  <si>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</si>
  <si>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</si>
  <si>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</si>
  <si>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</si>
  <si>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</si>
  <si>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</si>
  <si>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</si>
  <si>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</si>
  <si>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</si>
  <si>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</si>
  <si>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</si>
  <si>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</si>
  <si>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</si>
  <si>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</si>
  <si>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</si>
  <si>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</si>
  <si>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</si>
  <si>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</si>
  <si>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</si>
  <si>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</si>
  <si>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</si>
  <si>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</si>
  <si>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</si>
  <si>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</si>
  <si>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</si>
  <si>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</si>
  <si>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</si>
  <si>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</si>
  <si>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</si>
  <si>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</si>
  <si>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</si>
  <si>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</si>
  <si>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</si>
  <si>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</si>
  <si>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</si>
  <si>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</si>
  <si>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</si>
  <si>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</si>
  <si>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</si>
  <si>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</si>
  <si>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</si>
  <si>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</si>
  <si>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</si>
  <si>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</si>
  <si>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</si>
  <si>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</si>
  <si>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</si>
  <si>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</si>
  <si>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</si>
  <si>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</si>
  <si>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</si>
  <si>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</si>
  <si>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</si>
  <si>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</si>
  <si>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</si>
  <si>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</si>
  <si>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</si>
  <si>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</si>
  <si>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</si>
  <si>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</si>
  <si>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</si>
  <si>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</si>
  <si>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</si>
  <si>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</si>
  <si>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</si>
  <si>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</si>
  <si>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</si>
  <si>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</si>
  <si>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</si>
  <si>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</si>
  <si>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</si>
  <si>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</si>
  <si>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</si>
  <si>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</si>
  <si>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</si>
  <si>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</si>
  <si>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</si>
  <si>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</si>
  <si>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</si>
  <si>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</si>
  <si>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</si>
  <si>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</si>
  <si>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</si>
  <si>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</si>
  <si>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</si>
  <si>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</si>
  <si>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</si>
  <si>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</si>
  <si>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</si>
  <si>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</si>
  <si>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</si>
  <si>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</si>
  <si>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</si>
  <si>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</si>
  <si>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</si>
  <si>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</si>
  <si>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</si>
  <si>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</si>
  <si>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</si>
  <si>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</si>
  <si>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</si>
  <si>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</si>
  <si>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</si>
  <si>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</si>
  <si>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</si>
  <si>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</si>
  <si>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</si>
  <si>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</si>
  <si>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</si>
  <si>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</si>
  <si>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</si>
  <si>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</si>
  <si>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</si>
  <si>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</si>
  <si>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</si>
  <si>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</si>
  <si>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</si>
  <si>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</si>
  <si>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</si>
  <si>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</si>
  <si>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</si>
  <si>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</si>
  <si>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</si>
  <si>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</si>
  <si>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</si>
  <si>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</si>
  <si>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</si>
  <si>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</si>
  <si>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</si>
  <si>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</si>
  <si>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</si>
  <si>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</si>
  <si>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</si>
  <si>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</si>
  <si>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</si>
  <si>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</si>
  <si>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</si>
  <si>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</si>
  <si>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</si>
  <si>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</si>
  <si>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</si>
  <si>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</si>
  <si>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</si>
  <si>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</si>
  <si>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</si>
  <si>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</si>
  <si>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</si>
  <si>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</si>
  <si>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</si>
  <si>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</si>
  <si>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</si>
  <si>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</si>
  <si>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</si>
  <si>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</si>
  <si>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</si>
  <si>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</si>
  <si>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</si>
  <si>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</si>
  <si>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</si>
  <si>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</si>
  <si>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</si>
  <si>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</si>
  <si>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</si>
  <si>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</si>
  <si>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</si>
  <si>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</si>
  <si>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</si>
  <si>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</si>
  <si>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</si>
  <si>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</si>
  <si>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</si>
  <si>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</si>
  <si>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</si>
  <si>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</si>
  <si>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</si>
  <si>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</si>
  <si>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</si>
  <si>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</si>
  <si>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</si>
  <si>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</si>
  <si>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</si>
  <si>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</si>
  <si>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</si>
  <si>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</si>
  <si>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</si>
  <si>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</si>
  <si>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</si>
  <si>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</si>
  <si>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</si>
  <si>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</si>
  <si>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</si>
  <si>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</si>
  <si>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</si>
  <si>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</si>
  <si>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</si>
  <si>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</si>
  <si>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</si>
  <si>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</si>
  <si>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</si>
  <si>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</si>
  <si>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</si>
  <si>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</si>
  <si>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</si>
  <si>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</si>
  <si>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</si>
  <si>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</si>
  <si>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</si>
  <si>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</si>
  <si>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</si>
  <si>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</si>
  <si>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</si>
  <si>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</si>
  <si>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</si>
  <si>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</si>
  <si>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</si>
  <si>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</si>
  <si>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</si>
  <si>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</si>
  <si>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</si>
  <si>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</si>
  <si>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</si>
  <si>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</si>
  <si>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</si>
  <si>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</si>
  <si>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</si>
  <si>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</si>
  <si>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</si>
  <si>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</si>
  <si>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</si>
  <si>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</si>
  <si>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</si>
  <si>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</si>
  <si>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</si>
  <si>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</si>
  <si>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</si>
  <si>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</si>
  <si>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</si>
  <si>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</si>
  <si>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</si>
  <si>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</si>
  <si>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</si>
  <si>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</si>
  <si>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</si>
  <si>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</si>
  <si>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</si>
  <si>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</si>
  <si>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</si>
  <si>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</si>
  <si>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</si>
  <si>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</si>
  <si>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</si>
  <si>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</si>
  <si>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</si>
  <si>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</si>
  <si>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</si>
  <si>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</si>
  <si>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</si>
  <si>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</si>
  <si>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</si>
  <si>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</si>
  <si>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</si>
  <si>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</si>
  <si>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</si>
  <si>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</si>
  <si>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</si>
  <si>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</si>
  <si>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</si>
  <si>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</si>
  <si>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</si>
  <si>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</si>
  <si>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</si>
  <si>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</si>
  <si>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</si>
  <si>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</si>
  <si>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</si>
  <si>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</si>
  <si>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</si>
  <si>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</si>
  <si>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</si>
  <si>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</si>
  <si>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</si>
  <si>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</si>
  <si>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</si>
  <si>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</si>
  <si>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</si>
  <si>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</si>
  <si>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</si>
  <si>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</si>
  <si>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</si>
  <si>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</si>
  <si>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</si>
  <si>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</si>
  <si>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</si>
  <si>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</si>
  <si>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</si>
  <si>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</si>
  <si>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</si>
  <si>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</si>
  <si>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</si>
  <si>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</si>
  <si>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</si>
  <si>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</si>
  <si>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</si>
  <si>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</si>
  <si>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</si>
  <si>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</si>
  <si>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</si>
  <si>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</si>
  <si>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</si>
  <si>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</si>
  <si>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</si>
  <si>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</si>
  <si>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</si>
  <si>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</si>
  <si>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</si>
  <si>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</si>
  <si>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</si>
  <si>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</si>
  <si>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</si>
  <si>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</si>
  <si>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</si>
  <si>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</si>
  <si>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</si>
  <si>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</si>
  <si>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</si>
  <si>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</si>
  <si>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</si>
  <si>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</si>
  <si>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</si>
  <si>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</si>
  <si>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</si>
  <si>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</si>
  <si>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</si>
  <si>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</si>
  <si>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</si>
  <si>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</si>
  <si>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</si>
  <si>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</si>
  <si>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</si>
  <si>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</si>
  <si>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</si>
  <si>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</si>
  <si>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</si>
  <si>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</si>
  <si>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</si>
  <si>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</si>
  <si>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</si>
  <si>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</si>
  <si>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</si>
  <si>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</si>
  <si>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</si>
  <si>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</si>
  <si>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</si>
  <si>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</si>
  <si>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</si>
  <si>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</si>
  <si>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</si>
  <si>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</si>
  <si>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</si>
  <si>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</si>
  <si>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</si>
  <si>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</si>
  <si>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</si>
  <si>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</si>
  <si>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</si>
  <si>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</si>
  <si>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</si>
  <si>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</si>
  <si>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</si>
  <si>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</si>
  <si>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</si>
  <si>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</si>
  <si>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</si>
  <si>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</si>
  <si>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</si>
  <si>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</si>
  <si>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</si>
  <si>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</si>
  <si>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</si>
  <si>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</si>
  <si>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</si>
  <si>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</si>
  <si>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</si>
  <si>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</si>
  <si>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</si>
  <si>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</si>
  <si>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</si>
  <si>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</si>
  <si>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</si>
  <si>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</si>
  <si>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</si>
  <si>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</si>
  <si>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</si>
  <si>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</si>
  <si>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</si>
  <si>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</si>
  <si>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</si>
  <si>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</si>
  <si>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</si>
  <si>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</si>
  <si>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</si>
  <si>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</si>
  <si>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</si>
  <si>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</si>
  <si>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</si>
  <si>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</si>
  <si>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</si>
  <si>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</si>
  <si>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</si>
  <si>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</si>
  <si>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</si>
  <si>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</si>
  <si>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</si>
  <si>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</si>
  <si>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</si>
  <si>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</si>
  <si>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</si>
  <si>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</si>
  <si>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</si>
  <si>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</si>
  <si>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</si>
  <si>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</si>
  <si>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</si>
  <si>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</si>
  <si>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</si>
  <si>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</si>
  <si>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</si>
  <si>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</si>
  <si>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</si>
  <si>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</si>
  <si>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</si>
  <si>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</si>
  <si>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</si>
  <si>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</si>
  <si>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</si>
  <si>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</si>
  <si>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</si>
  <si>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</si>
  <si>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</si>
  <si>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</si>
  <si>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</si>
  <si>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</si>
  <si>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</si>
  <si>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</si>
  <si>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</si>
  <si>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</si>
  <si>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</si>
  <si>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</si>
  <si>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</si>
  <si>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</si>
  <si>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</si>
  <si>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</si>
  <si>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</si>
  <si>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</si>
  <si>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</si>
  <si>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</si>
  <si>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</si>
  <si>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</si>
  <si>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</si>
  <si>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</si>
  <si>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</si>
  <si>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</si>
  <si>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</si>
  <si>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</si>
  <si>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</si>
  <si>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</si>
  <si>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</si>
  <si>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</si>
  <si>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</si>
  <si>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</si>
  <si>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</si>
  <si>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</si>
  <si>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</si>
  <si>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</si>
  <si>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</si>
  <si>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</si>
  <si>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</si>
  <si>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</si>
  <si>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</si>
  <si>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</si>
  <si>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</si>
  <si>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</si>
  <si>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</si>
  <si>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</si>
  <si>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</si>
  <si>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</si>
  <si>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</si>
  <si>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</si>
  <si>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</si>
  <si>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</si>
  <si>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</si>
  <si>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</si>
  <si>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</si>
  <si>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</si>
  <si>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</si>
  <si>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</si>
  <si>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</si>
  <si>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</si>
  <si>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</si>
  <si>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</si>
  <si>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</si>
  <si>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</si>
  <si>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</si>
  <si>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</si>
  <si>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</si>
  <si>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</si>
  <si>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</si>
  <si>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</si>
  <si>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</si>
  <si>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</si>
  <si>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</si>
  <si>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</si>
  <si>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</si>
  <si>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</si>
  <si>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</si>
  <si>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</si>
  <si>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</si>
  <si>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</si>
  <si>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</si>
  <si>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</si>
  <si>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</si>
  <si>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</si>
  <si>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</si>
  <si>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</si>
  <si>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</si>
  <si>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</si>
  <si>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</si>
  <si>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</si>
  <si>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</si>
  <si>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</si>
  <si>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</si>
  <si>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</si>
  <si>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</si>
  <si>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</si>
  <si>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</si>
  <si>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</si>
  <si>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</si>
  <si>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</si>
  <si>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</si>
  <si>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</si>
  <si>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</si>
  <si>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</si>
  <si>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</si>
  <si>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</si>
  <si>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</si>
  <si>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</si>
  <si>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</si>
  <si>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</si>
  <si>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</si>
  <si>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</si>
  <si>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</si>
  <si>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</si>
  <si>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</si>
  <si>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</si>
  <si>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</si>
  <si>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</si>
  <si>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</si>
  <si>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</si>
  <si>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</si>
  <si>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</si>
  <si>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</si>
  <si>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</si>
  <si>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</si>
  <si>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</si>
  <si>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</si>
  <si>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</si>
  <si>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</si>
  <si>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</si>
  <si>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</si>
  <si>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</si>
  <si>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</si>
  <si>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</si>
  <si>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</si>
  <si>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</si>
  <si>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</si>
  <si>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</si>
  <si>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</si>
  <si>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</si>
  <si>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</si>
  <si>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</si>
  <si>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</si>
  <si>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</si>
  <si>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</si>
  <si>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</si>
  <si>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</si>
  <si>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</si>
  <si>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</si>
  <si>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</si>
  <si>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</si>
  <si>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</si>
  <si>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</si>
  <si>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</si>
  <si>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</si>
  <si>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</si>
  <si>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</si>
  <si>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</si>
  <si>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</si>
  <si>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</si>
  <si>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</si>
  <si>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</si>
  <si>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</si>
  <si>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</si>
  <si>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</si>
  <si>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</si>
  <si>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</si>
  <si>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</si>
  <si>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</si>
  <si>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</si>
  <si>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</si>
  <si>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</si>
  <si>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</si>
  <si>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</si>
  <si>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</si>
  <si>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</si>
  <si>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</si>
  <si>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</si>
  <si>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</si>
  <si>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</si>
  <si>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</si>
  <si>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</si>
  <si>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</si>
  <si>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</si>
  <si>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</si>
  <si>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</si>
  <si>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</si>
  <si>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</si>
  <si>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</si>
  <si>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</si>
  <si>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</si>
  <si>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</si>
  <si>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</si>
  <si>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</si>
  <si>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</si>
  <si>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</si>
  <si>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</si>
  <si>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</si>
  <si>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</si>
  <si>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</si>
  <si>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</si>
  <si>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</si>
  <si>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</si>
  <si>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</si>
  <si>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</si>
  <si>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</si>
  <si>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</si>
  <si>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</si>
  <si>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</si>
  <si>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</si>
  <si>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</si>
  <si>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</si>
  <si>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</si>
  <si>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</si>
  <si>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</si>
  <si>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</si>
  <si>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</si>
  <si>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</si>
  <si>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</si>
  <si>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</si>
  <si>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</si>
  <si>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</si>
  <si>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</si>
  <si>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</si>
  <si>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</si>
  <si>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</si>
  <si>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</si>
  <si>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</si>
  <si>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</si>
  <si>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</si>
  <si>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</si>
  <si>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</si>
  <si>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</si>
  <si>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</si>
  <si>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</si>
  <si>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</si>
  <si>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</si>
  <si>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</si>
  <si>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</si>
  <si>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</si>
  <si>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</si>
  <si>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</si>
  <si>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</si>
  <si>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</si>
  <si>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</si>
  <si>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</si>
  <si>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</si>
  <si>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</si>
  <si>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</si>
  <si>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</si>
  <si>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</si>
  <si>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</si>
  <si>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</si>
  <si>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</si>
  <si>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</si>
  <si>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</si>
  <si>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</si>
  <si>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</si>
  <si>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</si>
  <si>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</si>
  <si>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</si>
  <si>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</si>
  <si>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</si>
  <si>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</si>
  <si>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</si>
  <si>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</si>
  <si>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</si>
  <si>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</si>
  <si>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</si>
  <si>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</si>
  <si>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</si>
  <si>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</si>
  <si>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</si>
  <si>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</si>
  <si>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</si>
  <si>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</si>
  <si>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</si>
  <si>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</si>
  <si>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</si>
  <si>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</si>
  <si>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</si>
  <si>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</si>
  <si>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</si>
  <si>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</si>
  <si>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</si>
  <si>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</si>
  <si>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</si>
  <si>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</si>
  <si>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</si>
  <si>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</si>
  <si>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</si>
  <si>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</si>
  <si>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</si>
  <si>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</si>
  <si>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</si>
  <si>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</si>
  <si>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</si>
  <si>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</si>
  <si>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</si>
  <si>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</si>
  <si>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</si>
  <si>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</si>
  <si>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</si>
  <si>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</si>
  <si>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</si>
  <si>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</si>
  <si>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</si>
  <si>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</si>
  <si>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</si>
  <si>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</si>
  <si>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</si>
  <si>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</si>
  <si>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</si>
  <si>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</si>
  <si>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</si>
  <si>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</si>
  <si>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</si>
  <si>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</si>
  <si>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</si>
  <si>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</si>
  <si>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</si>
  <si>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</si>
  <si>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</si>
  <si>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</si>
  <si>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</si>
  <si>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</si>
  <si>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</si>
  <si>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</si>
  <si>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</si>
  <si>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</si>
  <si>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</si>
  <si>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</si>
  <si>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</si>
  <si>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</si>
  <si>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</si>
  <si>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</si>
  <si>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</si>
  <si>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</si>
  <si>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</si>
  <si>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</si>
  <si>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</si>
  <si>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</si>
  <si>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</si>
  <si>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</si>
  <si>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</si>
  <si>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</si>
  <si>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</si>
  <si>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</si>
  <si>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</si>
  <si>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</si>
  <si>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</si>
  <si>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</si>
  <si>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</si>
  <si>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</si>
  <si>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</si>
  <si>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</si>
  <si>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</si>
  <si>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</si>
  <si>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</si>
  <si>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</si>
  <si>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</si>
  <si>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</si>
  <si>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</si>
  <si>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</si>
  <si>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</si>
  <si>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</si>
  <si>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</si>
  <si>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</si>
  <si>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</si>
  <si>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</si>
  <si>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</si>
  <si>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</si>
  <si>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</si>
  <si>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</si>
  <si>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</si>
  <si>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</si>
  <si>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</si>
  <si>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</si>
  <si>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</si>
  <si>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</si>
  <si>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</si>
  <si>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</si>
  <si>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</si>
  <si>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</si>
  <si>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</si>
  <si>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</si>
  <si>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</si>
  <si>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</si>
  <si>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</si>
  <si>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</si>
  <si>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</si>
  <si>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</si>
  <si>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</si>
  <si>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</si>
  <si>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</si>
  <si>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</si>
  <si>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</si>
  <si>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</si>
  <si>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</si>
  <si>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</si>
  <si>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</si>
  <si>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</si>
  <si>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</si>
  <si>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</si>
  <si>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</si>
  <si>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</si>
  <si>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</si>
  <si>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</si>
  <si>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</si>
  <si>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</si>
  <si>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</si>
  <si>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</si>
  <si>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</si>
  <si>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</si>
  <si>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</si>
  <si>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</si>
  <si>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</si>
  <si>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</si>
  <si>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</si>
  <si>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</si>
  <si>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</si>
  <si>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</si>
  <si>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</si>
  <si>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</si>
  <si>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</si>
  <si>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</si>
  <si>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</si>
  <si>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</si>
  <si>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</si>
  <si>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</si>
  <si>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</si>
  <si>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</si>
  <si>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</si>
  <si>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</si>
  <si>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</si>
  <si>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</si>
  <si>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</si>
  <si>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</si>
  <si>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</si>
  <si>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</si>
  <si>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</si>
  <si>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</si>
  <si>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</si>
  <si>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</si>
  <si>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</si>
  <si>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</si>
  <si>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</si>
  <si>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</si>
  <si>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</si>
  <si>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</si>
  <si>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</si>
  <si>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</si>
  <si>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</si>
  <si>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</si>
  <si>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</si>
  <si>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</si>
  <si>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</si>
  <si>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</si>
  <si>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</si>
  <si>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</si>
  <si>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</si>
  <si>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</si>
  <si>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</si>
  <si>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</si>
  <si>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</si>
  <si>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</si>
  <si>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</si>
  <si>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</si>
  <si>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</si>
  <si>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</si>
  <si>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</si>
  <si>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</si>
  <si>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</si>
  <si>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</si>
  <si>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</si>
  <si>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</si>
  <si>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</si>
  <si>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</si>
  <si>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</si>
  <si>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</si>
  <si>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</si>
  <si>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</si>
  <si>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</si>
  <si>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</si>
  <si>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</si>
  <si>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</si>
  <si>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</si>
  <si>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</si>
  <si>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</si>
  <si>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</si>
  <si>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</si>
  <si>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</si>
  <si>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</si>
  <si>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</si>
  <si>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</si>
  <si>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</si>
  <si>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</si>
  <si>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</si>
  <si>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</si>
  <si>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</si>
  <si>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</si>
  <si>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</si>
  <si>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</si>
  <si>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</si>
  <si>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</si>
  <si>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</si>
  <si>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</si>
  <si>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</si>
  <si>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</si>
  <si>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</si>
  <si>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</si>
  <si>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</si>
  <si>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</si>
  <si>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</si>
  <si>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</si>
  <si>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</si>
  <si>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</si>
  <si>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</si>
  <si>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</si>
  <si>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</si>
  <si>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</si>
  <si>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</si>
  <si>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</si>
  <si>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</si>
  <si>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</si>
  <si>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</si>
  <si>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</si>
  <si>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</si>
  <si>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</si>
  <si>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</si>
  <si>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</si>
  <si>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</si>
  <si>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</si>
  <si>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</si>
  <si>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</si>
  <si>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</si>
  <si>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</si>
  <si>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</si>
  <si>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</si>
  <si>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</si>
  <si>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</si>
  <si>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</si>
  <si>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</si>
  <si>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</si>
  <si>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</si>
  <si>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</si>
  <si>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</si>
  <si>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</si>
  <si>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</si>
  <si>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</si>
  <si>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</si>
  <si>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</si>
  <si>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</si>
  <si>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</si>
  <si>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</si>
  <si>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</si>
  <si>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</si>
  <si>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</si>
  <si>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</si>
  <si>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</si>
  <si>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</si>
  <si>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</si>
  <si>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</si>
  <si>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</si>
  <si>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</si>
  <si>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</si>
  <si>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</si>
  <si>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</si>
  <si>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</si>
  <si>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</si>
  <si>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</si>
  <si>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</si>
  <si>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</si>
  <si>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</si>
  <si>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</si>
  <si>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</si>
  <si>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</si>
  <si>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</si>
  <si>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</si>
  <si>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</si>
  <si>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</si>
  <si>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</si>
  <si>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</si>
  <si>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</si>
  <si>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</si>
  <si>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</si>
  <si>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</si>
  <si>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</si>
  <si>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</si>
  <si>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</si>
  <si>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</si>
  <si>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</si>
  <si>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</si>
  <si>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</si>
  <si>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</si>
  <si>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</si>
  <si>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</si>
  <si>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</si>
  <si>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</si>
  <si>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</si>
  <si>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</si>
  <si>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</si>
  <si>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</si>
  <si>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</si>
  <si>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</si>
  <si>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</si>
  <si>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</si>
  <si>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</si>
  <si>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</si>
  <si>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</si>
  <si>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</si>
  <si>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</si>
  <si>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</si>
  <si>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</si>
  <si>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</si>
  <si>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</si>
  <si>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</si>
  <si>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</si>
  <si>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</si>
  <si>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</si>
  <si>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</si>
  <si>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</si>
  <si>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</si>
  <si>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</si>
  <si>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</si>
  <si>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</si>
  <si>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</si>
  <si>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</si>
  <si>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</si>
  <si>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</si>
  <si>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</si>
  <si>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</si>
  <si>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</si>
  <si>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</si>
  <si>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</si>
  <si>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</si>
  <si>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</si>
  <si>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</si>
  <si>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</si>
  <si>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</si>
  <si>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</si>
  <si>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</si>
  <si>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</si>
  <si>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</si>
  <si>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</si>
  <si>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</si>
  <si>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</si>
  <si>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</si>
  <si>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</si>
  <si>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</si>
  <si>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</si>
  <si>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</si>
  <si>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</si>
  <si>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</si>
  <si>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</si>
  <si>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</si>
  <si>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</si>
  <si>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</si>
  <si>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</si>
  <si>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</si>
  <si>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</si>
  <si>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</si>
  <si>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</si>
  <si>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</si>
  <si>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</si>
  <si>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</si>
  <si>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</si>
  <si>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</si>
  <si>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</si>
  <si>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</si>
  <si>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</si>
  <si>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</si>
  <si>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</si>
  <si>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</si>
  <si>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</si>
  <si>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</si>
  <si>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</si>
  <si>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</si>
  <si>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</si>
  <si>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</si>
  <si>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</si>
  <si>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</si>
  <si>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</si>
  <si>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</si>
  <si>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</si>
  <si>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</si>
  <si>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</si>
  <si>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</si>
  <si>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</si>
  <si>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</si>
  <si>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</si>
  <si>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</si>
  <si>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</si>
  <si>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</si>
  <si>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</si>
  <si>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</si>
  <si>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</si>
  <si>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</si>
  <si>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</si>
  <si>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</si>
  <si>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</si>
  <si>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</si>
  <si>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</si>
  <si>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</si>
  <si>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</si>
  <si>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</si>
  <si>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</si>
  <si>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</si>
  <si>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</si>
  <si>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</si>
  <si>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</si>
  <si>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</si>
  <si>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</si>
  <si>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</si>
  <si>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</si>
  <si>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</si>
  <si>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</si>
  <si>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</si>
  <si>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</si>
  <si>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</si>
  <si>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</si>
  <si>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</si>
  <si>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</si>
  <si>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</si>
  <si>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</si>
  <si>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</si>
  <si>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</si>
  <si>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</si>
  <si>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</si>
  <si>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</si>
  <si>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</si>
  <si>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</si>
  <si>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</si>
  <si>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</si>
  <si>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</si>
  <si>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</si>
  <si>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</si>
  <si>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</si>
  <si>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</si>
  <si>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</si>
  <si>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</si>
  <si>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</si>
  <si>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</si>
  <si>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</si>
  <si>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</si>
  <si>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</si>
  <si>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</si>
  <si>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</si>
  <si>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</si>
  <si>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</si>
  <si>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</si>
  <si>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</si>
  <si>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</si>
  <si>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</si>
  <si>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</si>
  <si>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</si>
  <si>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</si>
  <si>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</si>
  <si>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</si>
  <si>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</si>
  <si>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</si>
  <si>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</si>
  <si>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</si>
  <si>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</si>
  <si>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</si>
  <si>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</si>
  <si>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</si>
  <si>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</si>
  <si>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</si>
  <si>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</si>
  <si>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</si>
  <si>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</si>
  <si>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</si>
  <si>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</si>
  <si>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</si>
  <si>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</si>
  <si>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</si>
  <si>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</si>
  <si>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</si>
  <si>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</si>
  <si>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</si>
  <si>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</si>
  <si>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</si>
  <si>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</si>
  <si>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</si>
  <si>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</si>
  <si>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</si>
  <si>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</si>
  <si>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</si>
  <si>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</si>
  <si>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</si>
  <si>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</si>
  <si>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</si>
  <si>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</si>
  <si>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</si>
  <si>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</si>
  <si>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</si>
  <si>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</si>
  <si>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</si>
  <si>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</si>
  <si>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</si>
  <si>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</si>
  <si>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</si>
  <si>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</si>
  <si>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</si>
  <si>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</si>
  <si>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</si>
  <si>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</si>
  <si>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</si>
  <si>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</si>
  <si>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</si>
  <si>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</si>
  <si>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</si>
  <si>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</si>
  <si>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</si>
  <si>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</si>
  <si>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</si>
  <si>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</si>
  <si>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</si>
  <si>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</si>
  <si>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</si>
  <si>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</si>
  <si>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</si>
  <si>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</si>
  <si>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</si>
  <si>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</si>
  <si>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</si>
  <si>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</si>
  <si>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</si>
  <si>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</si>
  <si>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</si>
  <si>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</si>
  <si>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</si>
  <si>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</si>
  <si>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</si>
  <si>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</si>
  <si>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</si>
  <si>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</si>
  <si>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</si>
  <si>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</si>
  <si>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</si>
  <si>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</si>
  <si>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</si>
  <si>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</si>
  <si>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</si>
  <si>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</si>
  <si>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</si>
  <si>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</si>
  <si>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</si>
  <si>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</si>
  <si>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</si>
  <si>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</si>
  <si>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</si>
  <si>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</si>
  <si>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</si>
  <si>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</si>
  <si>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</si>
  <si>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</si>
  <si>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</si>
  <si>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</si>
  <si>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</si>
  <si>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</si>
  <si>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</si>
  <si>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</si>
  <si>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</si>
  <si>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</si>
  <si>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</si>
  <si>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</si>
  <si>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</si>
  <si>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</si>
  <si>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</si>
  <si>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</si>
  <si>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</si>
  <si>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</si>
  <si>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</si>
  <si>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</si>
  <si>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</si>
  <si>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</si>
  <si>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</si>
  <si>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</si>
  <si>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</si>
  <si>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</si>
  <si>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</si>
  <si>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</si>
  <si>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</si>
  <si>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</si>
  <si>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</si>
  <si>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</si>
  <si>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</si>
  <si>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</si>
  <si>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</si>
  <si>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</si>
  <si>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</si>
  <si>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</si>
  <si>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</si>
  <si>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</si>
  <si>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</si>
  <si>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</si>
  <si>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</si>
  <si>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</si>
  <si>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</si>
  <si>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</si>
  <si>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</si>
  <si>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</si>
  <si>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</si>
  <si>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</si>
  <si>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</si>
  <si>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</si>
  <si>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</si>
  <si>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</si>
  <si>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</si>
  <si>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</si>
  <si>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</si>
  <si>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</si>
  <si>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</si>
  <si>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</si>
  <si>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</si>
  <si>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</si>
  <si>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</si>
  <si>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</si>
  <si>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</si>
  <si>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</si>
  <si>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</si>
  <si>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</si>
  <si>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</si>
  <si>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</si>
  <si>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</si>
  <si>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</si>
  <si>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</si>
  <si>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</si>
  <si>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</si>
  <si>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</si>
  <si>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</si>
  <si>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</si>
  <si>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</si>
  <si>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</si>
  <si>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</si>
  <si>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</si>
  <si>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</si>
  <si>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</si>
  <si>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</si>
  <si>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</si>
  <si>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</si>
  <si>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</si>
  <si>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</si>
  <si>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</si>
  <si>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</si>
  <si>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</si>
  <si>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</si>
  <si>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</si>
  <si>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</si>
  <si>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</si>
  <si>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</si>
  <si>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</si>
  <si>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</si>
  <si>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</si>
  <si>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</si>
  <si>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</si>
  <si>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</si>
  <si>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</si>
  <si>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</si>
  <si>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</si>
  <si>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</si>
  <si>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</si>
  <si>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</si>
  <si>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</si>
  <si>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</si>
  <si>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</si>
  <si>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</si>
  <si>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</si>
  <si>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</si>
  <si>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</si>
  <si>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</si>
  <si>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</si>
  <si>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</si>
  <si>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</si>
  <si>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</si>
  <si>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</si>
  <si>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</si>
  <si>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</si>
  <si>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</si>
  <si>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</si>
  <si>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</si>
  <si>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</si>
  <si>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</si>
  <si>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</si>
  <si>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</si>
  <si>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</si>
  <si>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</si>
  <si>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</si>
  <si>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</si>
  <si>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</si>
  <si>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</si>
  <si>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</si>
  <si>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</si>
  <si>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</si>
  <si>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</si>
  <si>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</si>
  <si>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</si>
  <si>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</si>
  <si>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</si>
  <si>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</si>
  <si>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</si>
  <si>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</si>
  <si>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</si>
  <si>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</si>
  <si>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</si>
  <si>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</si>
  <si>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</si>
  <si>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</si>
  <si>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</si>
  <si>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</si>
  <si>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</si>
  <si>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</si>
  <si>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</si>
  <si>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</si>
  <si>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</si>
  <si>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</si>
  <si>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</si>
  <si>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</si>
  <si>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</si>
  <si>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</si>
  <si>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</si>
  <si>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</si>
  <si>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</si>
  <si>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</si>
  <si>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</si>
  <si>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</si>
  <si>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</si>
  <si>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</si>
  <si>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</si>
  <si>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</si>
  <si>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</si>
  <si>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</si>
  <si>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</si>
  <si>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</si>
  <si>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</si>
  <si>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</si>
  <si>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</si>
  <si>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</si>
  <si>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</si>
  <si>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</si>
  <si>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</si>
  <si>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</si>
  <si>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</si>
  <si>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</si>
  <si>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</si>
  <si>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</si>
  <si>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</si>
  <si>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</si>
  <si>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</si>
  <si>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</si>
  <si>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</si>
  <si>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</si>
  <si>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</si>
  <si>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</si>
  <si>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</si>
  <si>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</si>
  <si>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</si>
  <si>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</si>
  <si>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</si>
  <si>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</si>
  <si>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</si>
  <si>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</si>
  <si>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</si>
  <si>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</si>
  <si>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</si>
  <si>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</si>
  <si>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</si>
  <si>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</si>
  <si>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</si>
  <si>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</si>
  <si>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</si>
  <si>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</si>
  <si>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</si>
  <si>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</si>
  <si>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</si>
  <si>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</si>
  <si>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</si>
  <si>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</si>
  <si>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</si>
  <si>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</si>
  <si>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</si>
  <si>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</si>
  <si>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</si>
  <si>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</si>
  <si>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</si>
  <si>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</si>
  <si>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</si>
  <si>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</si>
  <si>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</si>
  <si>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</si>
  <si>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</si>
  <si>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</si>
  <si>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</si>
  <si>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</si>
  <si>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</si>
  <si>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</si>
  <si>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</si>
  <si>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</si>
  <si>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</si>
  <si>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</si>
  <si>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</si>
  <si>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</si>
  <si>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</si>
  <si>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</si>
  <si>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</si>
  <si>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</si>
  <si>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</si>
  <si>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</si>
  <si>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</si>
  <si>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</si>
  <si>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</si>
  <si>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</si>
  <si>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</si>
  <si>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</si>
  <si>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</si>
  <si>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</si>
  <si>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</si>
  <si>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</si>
  <si>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</si>
  <si>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</si>
  <si>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</si>
  <si>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</si>
  <si>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</si>
  <si>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</si>
  <si>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</si>
  <si>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</si>
  <si>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</si>
  <si>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</si>
  <si>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</si>
  <si>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</si>
  <si>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</si>
  <si>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</si>
  <si>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</si>
  <si>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</si>
  <si>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</si>
  <si>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</si>
  <si>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</si>
  <si>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</si>
  <si>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</si>
  <si>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</si>
  <si>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</si>
  <si>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</si>
  <si>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</si>
  <si>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</si>
  <si>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</si>
  <si>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</si>
  <si>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</si>
  <si>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</si>
  <si>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</si>
  <si>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</si>
  <si>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</si>
  <si>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</si>
  <si>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</si>
  <si>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</si>
  <si>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</si>
  <si>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</si>
  <si>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</si>
  <si>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</si>
  <si>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</si>
  <si>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</si>
  <si>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</si>
  <si>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</si>
  <si>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</si>
  <si>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</si>
  <si>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</si>
  <si>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</si>
  <si>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</si>
  <si>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</si>
  <si>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</si>
  <si>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</si>
  <si>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</si>
  <si>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</si>
  <si>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</si>
  <si>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</si>
  <si>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</si>
  <si>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</si>
  <si>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</si>
  <si>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</si>
  <si>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</si>
  <si>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</si>
  <si>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</si>
  <si>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</si>
  <si>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</si>
  <si>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</si>
  <si>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</si>
  <si>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</si>
  <si>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</si>
  <si>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</si>
  <si>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</si>
  <si>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</si>
  <si>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</si>
  <si>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</si>
  <si>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</si>
  <si>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</si>
  <si>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</si>
  <si>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</si>
  <si>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</si>
  <si>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</si>
  <si>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</si>
  <si>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</si>
  <si>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</si>
  <si>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</si>
  <si>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</si>
  <si>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</si>
  <si>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</si>
  <si>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</si>
  <si>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</si>
  <si>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</si>
  <si>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</si>
  <si>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</si>
  <si>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</si>
  <si>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</si>
  <si>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</si>
  <si>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</si>
  <si>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</si>
  <si>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</si>
  <si>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</si>
  <si>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</si>
  <si>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</si>
  <si>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</si>
  <si>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</si>
  <si>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</si>
  <si>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</si>
  <si>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</si>
  <si>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</si>
  <si>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</si>
  <si>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</si>
  <si>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</si>
  <si>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</si>
  <si>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</si>
  <si>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</si>
  <si>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</si>
  <si>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</si>
  <si>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</si>
  <si>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</si>
  <si>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</si>
  <si>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</si>
  <si>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</si>
  <si>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</si>
  <si>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</si>
  <si>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</si>
  <si>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</si>
  <si>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</si>
  <si>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</si>
  <si>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</si>
  <si>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</si>
  <si>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</si>
  <si>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</si>
  <si>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</si>
  <si>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</si>
  <si>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</si>
  <si>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</si>
  <si>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</si>
  <si>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</si>
  <si>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</si>
  <si>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</si>
  <si>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</si>
  <si>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</si>
  <si>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</si>
  <si>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</si>
  <si>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</si>
  <si>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</si>
  <si>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</si>
  <si>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</si>
  <si>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</si>
  <si>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</si>
  <si>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</si>
  <si>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</si>
  <si>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</si>
  <si>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</si>
  <si>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</si>
  <si>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</si>
  <si>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</si>
  <si>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</si>
  <si>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</si>
  <si>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</si>
  <si>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</si>
  <si>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</si>
  <si>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</si>
  <si>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</si>
  <si>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</si>
  <si>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</si>
  <si>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</si>
  <si>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</si>
  <si>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</si>
  <si>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</si>
  <si>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</si>
  <si>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</si>
  <si>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</si>
  <si>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</si>
  <si>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</si>
  <si>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</si>
  <si>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</si>
  <si>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</si>
  <si>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</si>
  <si>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</si>
  <si>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</si>
  <si>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</si>
  <si>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</si>
  <si>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</si>
  <si>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</si>
  <si>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</si>
  <si>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</si>
  <si>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</si>
  <si>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</si>
  <si>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</si>
  <si>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</si>
  <si>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</si>
  <si>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</si>
  <si>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</si>
  <si>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</si>
  <si>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</si>
  <si>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</si>
  <si>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</si>
  <si>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</si>
  <si>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</si>
  <si>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</si>
  <si>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</si>
  <si>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</si>
  <si>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</si>
  <si>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</si>
  <si>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</si>
  <si>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</si>
  <si>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</si>
  <si>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</si>
  <si>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</si>
  <si>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</si>
  <si>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</si>
  <si>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</si>
  <si>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</si>
  <si>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</si>
  <si>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</si>
  <si>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</si>
  <si>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</si>
  <si>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</si>
  <si>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</si>
  <si>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</si>
  <si>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</si>
  <si>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</si>
  <si>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</si>
  <si>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</si>
  <si>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</si>
  <si>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</si>
  <si>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</si>
  <si>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</si>
  <si>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</si>
  <si>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</si>
  <si>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</si>
  <si>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</si>
  <si>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</si>
  <si>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</si>
  <si>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</si>
  <si>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</si>
  <si>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</si>
  <si>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</si>
  <si>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</si>
  <si>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</si>
  <si>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</si>
  <si>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</si>
  <si>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</si>
  <si>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</si>
  <si>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</si>
  <si>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</si>
  <si>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</si>
  <si>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</si>
  <si>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</si>
  <si>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</si>
  <si>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</si>
  <si>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</si>
  <si>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</si>
  <si>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</si>
  <si>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</si>
  <si>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</si>
  <si>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</si>
  <si>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</si>
  <si>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</si>
  <si>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</si>
  <si>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</si>
  <si>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</si>
  <si>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</si>
  <si>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</si>
  <si>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</si>
  <si>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</si>
  <si>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</si>
  <si>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</si>
  <si>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</si>
  <si>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</si>
  <si>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</si>
  <si>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</si>
  <si>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</si>
  <si>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</si>
  <si>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</si>
  <si>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</si>
  <si>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</si>
  <si>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</si>
  <si>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</si>
  <si>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</si>
  <si>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</si>
  <si>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</si>
  <si>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</si>
  <si>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</si>
  <si>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</si>
  <si>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</si>
  <si>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</si>
  <si>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</si>
  <si>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</si>
  <si>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</si>
  <si>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</si>
  <si>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</si>
  <si>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</si>
  <si>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</si>
  <si>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</si>
  <si>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</si>
  <si>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</si>
  <si>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</si>
  <si>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</si>
  <si>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</si>
  <si>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</si>
  <si>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</si>
  <si>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</si>
  <si>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</si>
  <si>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</si>
  <si>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</si>
  <si>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</si>
  <si>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</si>
  <si>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</si>
  <si>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</si>
  <si>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</si>
  <si>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</si>
  <si>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</si>
  <si>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</si>
  <si>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</si>
  <si>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</si>
  <si>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</si>
  <si>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</si>
  <si>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</si>
  <si>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</si>
  <si>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</si>
  <si>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</si>
  <si>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</si>
  <si>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</si>
  <si>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</si>
  <si>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</si>
  <si>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</si>
  <si>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</si>
  <si>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</si>
  <si>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</si>
  <si>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</si>
  <si>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</si>
  <si>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</si>
  <si>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</si>
  <si>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</si>
  <si>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</si>
  <si>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</si>
  <si>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</si>
  <si>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</si>
  <si>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</si>
  <si>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</si>
  <si>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</si>
  <si>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</si>
  <si>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</si>
  <si>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</si>
  <si>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</si>
  <si>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</si>
  <si>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</si>
  <si>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</si>
  <si>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</si>
  <si>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</si>
  <si>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</si>
  <si>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</si>
  <si>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</si>
  <si>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</si>
  <si>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</si>
  <si>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</si>
  <si>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</si>
  <si>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</si>
  <si>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</si>
  <si>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</si>
  <si>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</si>
  <si>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</si>
  <si>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</si>
  <si>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</si>
  <si>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</si>
  <si>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</si>
  <si>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</si>
  <si>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</si>
  <si>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</si>
  <si>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</si>
  <si>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</si>
  <si>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</si>
  <si>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</si>
  <si>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</si>
  <si>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</si>
  <si>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</si>
  <si>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</si>
  <si>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</si>
  <si>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</si>
  <si>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</si>
  <si>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</si>
  <si>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</si>
  <si>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</si>
  <si>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</si>
  <si>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</si>
  <si>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</si>
  <si>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</si>
  <si>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</si>
  <si>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</si>
  <si>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</si>
  <si>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</si>
  <si>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</si>
  <si>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</si>
  <si>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</si>
  <si>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</si>
  <si>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</si>
  <si>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</si>
  <si>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</si>
  <si>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</si>
  <si>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</si>
  <si>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</si>
  <si>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</si>
  <si>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</si>
  <si>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</si>
  <si>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</si>
  <si>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</si>
  <si>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</si>
  <si>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</si>
  <si>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</si>
  <si>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</si>
  <si>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</si>
  <si>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</si>
  <si>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</si>
  <si>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</si>
  <si>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</si>
  <si>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</si>
  <si>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</si>
  <si>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</si>
  <si>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</si>
  <si>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</si>
  <si>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</si>
  <si>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</si>
  <si>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</si>
  <si>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</si>
  <si>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</si>
  <si>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</si>
  <si>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</si>
  <si>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</si>
  <si>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</si>
  <si>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</si>
  <si>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</si>
  <si>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</si>
  <si>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</si>
  <si>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</si>
  <si>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</si>
  <si>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</si>
  <si>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</si>
  <si>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</si>
  <si>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</si>
  <si>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</si>
  <si>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</si>
  <si>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</si>
  <si>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</si>
  <si>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</si>
  <si>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</si>
  <si>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</si>
  <si>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</si>
  <si>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</si>
  <si>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</si>
  <si>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</si>
  <si>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</si>
  <si>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</si>
  <si>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</si>
  <si>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</si>
  <si>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</si>
  <si>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</si>
  <si>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</si>
  <si>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</si>
  <si>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</si>
  <si>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</si>
  <si>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</si>
  <si>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</si>
  <si>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</si>
  <si>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</si>
  <si>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</si>
  <si>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</si>
  <si>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</si>
  <si>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</si>
  <si>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</si>
  <si>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</si>
  <si>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</si>
  <si>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</si>
  <si>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</si>
  <si>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</si>
  <si>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</si>
  <si>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</si>
  <si>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</si>
  <si>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</si>
  <si>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</si>
  <si>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</si>
  <si>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</si>
  <si>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</si>
  <si>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</si>
  <si>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</si>
  <si>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</si>
  <si>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</si>
  <si>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</si>
  <si>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</si>
  <si>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</si>
  <si>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</si>
  <si>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</si>
  <si>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</si>
  <si>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</si>
  <si>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</si>
  <si>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</si>
  <si>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</si>
  <si>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</si>
  <si>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</si>
  <si>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</si>
  <si>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</si>
  <si>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</si>
  <si>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</si>
  <si>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</si>
  <si>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</si>
  <si>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</si>
  <si>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</si>
  <si>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</si>
  <si>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</si>
  <si>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</si>
  <si>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</si>
  <si>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</si>
  <si>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</si>
  <si>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</si>
  <si>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</si>
  <si>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</si>
  <si>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</si>
  <si>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</si>
  <si>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</si>
  <si>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</si>
  <si>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</si>
  <si>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</si>
  <si>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</si>
  <si>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</si>
  <si>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</si>
  <si>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</si>
  <si>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</si>
  <si>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</si>
  <si>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</si>
  <si>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</si>
  <si>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</si>
  <si>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</si>
  <si>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</si>
  <si>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</si>
  <si>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</si>
  <si>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</si>
  <si>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</si>
  <si>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</si>
  <si>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</si>
  <si>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</si>
  <si>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</si>
  <si>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</si>
  <si>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</si>
  <si>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</si>
  <si>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</si>
  <si>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</si>
  <si>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</si>
  <si>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</si>
  <si>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</si>
  <si>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</si>
  <si>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</si>
  <si>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</si>
  <si>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</si>
  <si>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</si>
  <si>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</si>
  <si>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</si>
  <si>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</si>
  <si>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</si>
  <si>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</si>
  <si>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</si>
  <si>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</si>
  <si>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</si>
  <si>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</si>
  <si>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</si>
  <si>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</si>
  <si>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</si>
  <si>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</si>
  <si>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</si>
  <si>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</si>
  <si>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</si>
  <si>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</si>
  <si>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</si>
  <si>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</si>
  <si>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</si>
  <si>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</si>
  <si>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</si>
  <si>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</si>
  <si>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</si>
  <si>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</si>
  <si>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</si>
  <si>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</si>
  <si>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</si>
  <si>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</si>
  <si>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</si>
  <si>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</si>
  <si>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</si>
  <si>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</si>
  <si>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</si>
  <si>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</si>
  <si>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</si>
  <si>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</si>
  <si>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</si>
  <si>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</si>
  <si>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</si>
  <si>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</si>
  <si>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</si>
  <si>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</si>
  <si>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</si>
  <si>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</si>
  <si>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</si>
  <si>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</si>
  <si>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</si>
  <si>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</si>
  <si>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</si>
  <si>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</si>
  <si>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</si>
  <si>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</si>
  <si>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</si>
  <si>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</si>
  <si>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</si>
  <si>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</si>
  <si>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</si>
  <si>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</si>
  <si>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</si>
  <si>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</si>
  <si>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</si>
  <si>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</si>
  <si>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</si>
  <si>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</si>
  <si>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</si>
  <si>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</si>
  <si>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</si>
  <si>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</si>
  <si>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</si>
  <si>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</si>
  <si>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</si>
  <si>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</si>
  <si>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</si>
  <si>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</si>
  <si>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</si>
  <si>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</si>
  <si>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</si>
  <si>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</si>
  <si>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</si>
  <si>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</si>
  <si>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</si>
  <si>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</si>
  <si>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</si>
  <si>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</si>
  <si>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</si>
  <si>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</si>
  <si>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</si>
  <si>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</si>
  <si>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</si>
  <si>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</si>
  <si>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</si>
  <si>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</si>
  <si>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</si>
  <si>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</si>
  <si>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</si>
  <si>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</si>
  <si>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</si>
  <si>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</si>
  <si>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</si>
  <si>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</si>
  <si>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</si>
  <si>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</si>
  <si>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</si>
  <si>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</si>
  <si>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</si>
  <si>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</si>
  <si>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</si>
  <si>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</si>
  <si>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</si>
  <si>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</si>
  <si>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</si>
  <si>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</si>
  <si>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</si>
  <si>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</si>
  <si>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</si>
  <si>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</si>
  <si>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</si>
  <si>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</si>
  <si>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</si>
  <si>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</si>
  <si>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</si>
  <si>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</si>
  <si>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</si>
  <si>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</si>
  <si>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</si>
  <si>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</si>
  <si>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</si>
  <si>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</si>
  <si>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</si>
  <si>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</si>
  <si>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</si>
  <si>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</si>
  <si>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</si>
  <si>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</si>
  <si>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</si>
  <si>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</si>
  <si>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</si>
  <si>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</si>
  <si>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</si>
  <si>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</si>
  <si>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</si>
  <si>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</si>
  <si>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</si>
  <si>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</si>
  <si>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</si>
  <si>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</si>
  <si>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</si>
  <si>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</si>
  <si>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</si>
  <si>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</si>
  <si>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</si>
  <si>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</si>
  <si>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</si>
  <si>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</si>
  <si>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</si>
  <si>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</si>
  <si>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</si>
  <si>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</si>
  <si>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</si>
  <si>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</si>
  <si>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</si>
  <si>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</si>
  <si>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</si>
  <si>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</si>
  <si>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</si>
  <si>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</si>
  <si>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</si>
  <si>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</si>
  <si>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</si>
  <si>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</si>
  <si>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</si>
  <si>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</si>
  <si>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</si>
  <si>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</si>
  <si>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</si>
  <si>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</si>
  <si>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</si>
  <si>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</si>
  <si>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</si>
  <si>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</si>
  <si>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</si>
  <si>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</si>
  <si>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</si>
  <si>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</si>
  <si>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</si>
  <si>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</si>
  <si>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</si>
  <si>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</si>
  <si>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</si>
  <si>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</si>
  <si>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</si>
  <si>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</si>
  <si>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</si>
  <si>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</si>
  <si>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</si>
  <si>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</si>
  <si>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</si>
  <si>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</si>
  <si>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</si>
  <si>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</si>
  <si>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</si>
  <si>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</si>
  <si>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</si>
  <si>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</si>
  <si>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</si>
  <si>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</si>
  <si>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</si>
  <si>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</si>
  <si>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</si>
  <si>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</si>
  <si>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</si>
  <si>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</si>
  <si>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</si>
  <si>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</si>
  <si>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</si>
  <si>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</si>
  <si>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</si>
  <si>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</si>
  <si>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</si>
  <si>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</si>
  <si>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</si>
  <si>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</si>
  <si>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</si>
  <si>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</si>
  <si>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</si>
  <si>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</si>
  <si>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</si>
  <si>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</si>
  <si>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</si>
  <si>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</si>
  <si>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</si>
  <si>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</si>
  <si>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</si>
  <si>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</si>
  <si>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</si>
  <si>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</si>
  <si>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</si>
  <si>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</si>
  <si>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</si>
  <si>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</si>
  <si>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</si>
  <si>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</si>
  <si>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</si>
  <si>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</si>
  <si>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</si>
  <si>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</si>
  <si>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</si>
  <si>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</si>
  <si>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</si>
  <si>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</si>
  <si>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</si>
  <si>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</si>
  <si>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</si>
  <si>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</si>
  <si>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</si>
  <si>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</si>
  <si>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</si>
  <si>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</si>
  <si>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</si>
  <si>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</si>
  <si>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</si>
  <si>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</si>
  <si>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</si>
  <si>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</si>
  <si>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</si>
  <si>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</si>
  <si>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</si>
  <si>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</si>
  <si>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</si>
  <si>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</si>
  <si>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</si>
  <si>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</si>
  <si>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</si>
  <si>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</si>
  <si>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</si>
  <si>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</si>
  <si>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</si>
  <si>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</si>
  <si>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</si>
  <si>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</si>
  <si>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</si>
  <si>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</si>
  <si>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</si>
  <si>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</si>
  <si>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</si>
  <si>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</si>
  <si>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</si>
  <si>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</si>
  <si>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</si>
  <si>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</si>
  <si>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</si>
  <si>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</si>
  <si>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</si>
  <si>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</si>
  <si>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</si>
  <si>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</si>
  <si>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</si>
  <si>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</si>
  <si>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</si>
  <si>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</si>
  <si>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</si>
  <si>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</si>
  <si>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</si>
  <si>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</si>
  <si>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</si>
  <si>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</si>
  <si>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</si>
  <si>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</si>
  <si>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</si>
  <si>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</si>
  <si>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</si>
  <si>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</si>
  <si>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</si>
  <si>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</si>
  <si>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</si>
  <si>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</si>
  <si>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</si>
  <si>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</si>
  <si>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</si>
  <si>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</si>
  <si>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</si>
  <si>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</si>
  <si>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</si>
  <si>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</si>
  <si>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</si>
  <si>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</si>
  <si>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</si>
  <si>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</si>
  <si>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</si>
  <si>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</si>
  <si>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</si>
  <si>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</si>
  <si>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</si>
  <si>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</si>
  <si>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</si>
  <si>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</si>
  <si>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</si>
  <si>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</si>
  <si>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</si>
  <si>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</si>
  <si>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</si>
  <si>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</si>
  <si>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</si>
  <si>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</si>
  <si>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</si>
  <si>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</si>
  <si>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</si>
  <si>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</si>
  <si>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</si>
  <si>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</si>
  <si>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</si>
  <si>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</si>
  <si>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</si>
  <si>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</si>
  <si>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</si>
  <si>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</si>
  <si>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</si>
  <si>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</si>
  <si>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</si>
  <si>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</si>
  <si>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</si>
  <si>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</si>
  <si>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</si>
  <si>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</si>
  <si>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</si>
  <si>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</si>
  <si>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</si>
  <si>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</si>
  <si>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</si>
  <si>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</si>
  <si>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</si>
  <si>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</si>
  <si>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</si>
  <si>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</si>
  <si>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</si>
  <si>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</si>
  <si>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</si>
  <si>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</si>
  <si>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</si>
  <si>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</si>
  <si>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</si>
  <si>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</si>
  <si>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</si>
  <si>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</si>
  <si>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</si>
  <si>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</si>
  <si>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</si>
  <si>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</si>
  <si>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</si>
  <si>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</si>
  <si>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</si>
  <si>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</si>
  <si>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</si>
  <si>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</si>
  <si>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</si>
  <si>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</si>
  <si>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</si>
  <si>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</si>
  <si>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</si>
  <si>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</si>
  <si>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</si>
  <si>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</si>
  <si>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</si>
  <si>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</si>
  <si>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</si>
  <si>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</si>
  <si>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</si>
  <si>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</si>
  <si>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</si>
  <si>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</si>
  <si>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</si>
  <si>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</si>
  <si>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</si>
  <si>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</si>
  <si>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</si>
  <si>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</si>
  <si>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</si>
  <si>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</si>
  <si>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</si>
  <si>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</si>
  <si>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</si>
  <si>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</si>
  <si>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</si>
  <si>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</si>
  <si>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</si>
  <si>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</si>
  <si>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</si>
  <si>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</si>
  <si>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</si>
  <si>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</si>
  <si>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</si>
  <si>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</si>
  <si>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</si>
  <si>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</si>
  <si>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</si>
  <si>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</si>
  <si>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</si>
  <si>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</si>
  <si>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</si>
  <si>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</si>
  <si>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</si>
  <si>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</si>
  <si>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</si>
  <si>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</si>
  <si>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</si>
  <si>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</si>
  <si>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</si>
  <si>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</si>
  <si>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</si>
  <si>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</si>
  <si>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</si>
  <si>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</si>
  <si>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</si>
  <si>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</si>
  <si>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</si>
  <si>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</si>
  <si>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</si>
  <si>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</si>
  <si>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</si>
  <si>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</si>
  <si>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</si>
  <si>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</si>
  <si>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</si>
  <si>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</si>
  <si>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</si>
  <si>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</si>
  <si>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</si>
  <si>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</si>
  <si>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</si>
  <si>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</si>
  <si>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</si>
  <si>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</si>
  <si>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</si>
  <si>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</si>
  <si>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</si>
  <si>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</si>
  <si>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</si>
  <si>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</si>
  <si>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</si>
  <si>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</si>
  <si>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</si>
  <si>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</si>
  <si>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</si>
  <si>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</si>
  <si>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</si>
  <si>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</si>
  <si>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</si>
  <si>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</si>
  <si>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</si>
  <si>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</si>
  <si>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</si>
  <si>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</si>
  <si>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</si>
  <si>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</si>
  <si>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</si>
  <si>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</si>
  <si>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</si>
  <si>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</si>
  <si>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</si>
  <si>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</si>
  <si>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</si>
  <si>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</si>
  <si>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</si>
  <si>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</si>
  <si>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</si>
  <si>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</si>
  <si>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</si>
  <si>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</si>
  <si>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</si>
  <si>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</si>
  <si>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</si>
  <si>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</si>
  <si>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</si>
  <si>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</si>
  <si>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</si>
  <si>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</si>
  <si>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</si>
  <si>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</si>
  <si>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</si>
  <si>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</si>
  <si>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</si>
  <si>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</si>
  <si>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</si>
  <si>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</si>
  <si>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</si>
  <si>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</si>
  <si>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</si>
  <si>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</si>
  <si>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</si>
  <si>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</si>
  <si>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</si>
  <si>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</si>
  <si>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</si>
  <si>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</si>
  <si>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</si>
  <si>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</si>
  <si>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</si>
  <si>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</si>
  <si>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</si>
  <si>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</si>
  <si>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</si>
  <si>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</si>
  <si>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</si>
  <si>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</si>
  <si>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</si>
  <si>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</si>
  <si>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</si>
  <si>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</si>
  <si>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</si>
  <si>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</si>
  <si>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</si>
  <si>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</si>
  <si>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</si>
  <si>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</si>
  <si>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</si>
  <si>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</si>
  <si>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</si>
  <si>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</si>
  <si>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</si>
  <si>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</si>
  <si>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</si>
  <si>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</si>
  <si>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</si>
  <si>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</si>
  <si>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</si>
  <si>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</si>
  <si>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</si>
  <si>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</si>
  <si>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</si>
  <si>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</si>
  <si>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</si>
  <si>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</si>
  <si>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</si>
  <si>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</si>
  <si>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</si>
  <si>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</si>
  <si>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</si>
  <si>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</si>
  <si>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</si>
  <si>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</si>
  <si>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</si>
  <si>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</si>
  <si>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</si>
  <si>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</si>
  <si>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</si>
  <si>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</si>
  <si>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</si>
  <si>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</si>
  <si>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</si>
  <si>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</si>
  <si>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</si>
  <si>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</si>
  <si>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</si>
  <si>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</si>
  <si>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</si>
  <si>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</si>
  <si>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</si>
  <si>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</si>
  <si>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</si>
  <si>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</si>
  <si>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</si>
  <si>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</si>
  <si>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</si>
  <si>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</si>
  <si>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</si>
  <si>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</si>
  <si>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</si>
  <si>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</si>
  <si>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</si>
  <si>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</si>
  <si>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</si>
  <si>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</si>
  <si>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</si>
  <si>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</si>
  <si>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</si>
  <si>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</si>
  <si>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</si>
  <si>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</si>
  <si>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</si>
  <si>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</si>
  <si>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</si>
  <si>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</si>
  <si>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</si>
  <si>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</si>
  <si>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</si>
  <si>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</si>
  <si>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</si>
  <si>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</si>
  <si>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</si>
  <si>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</si>
  <si>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</si>
  <si>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</si>
  <si>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</si>
  <si>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</si>
  <si>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</si>
  <si>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</si>
  <si>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</si>
  <si>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</si>
  <si>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</si>
  <si>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</si>
  <si>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</si>
  <si>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</si>
  <si>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</si>
  <si>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</si>
  <si>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</si>
  <si>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</si>
  <si>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</si>
  <si>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</si>
  <si>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</si>
  <si>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</si>
  <si>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</si>
  <si>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</si>
  <si>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</si>
  <si>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</si>
  <si>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</si>
  <si>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</si>
  <si>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</si>
  <si>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</si>
  <si>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</si>
  <si>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</si>
  <si>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</si>
  <si>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</si>
  <si>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</si>
  <si>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</si>
  <si>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</si>
  <si>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</si>
  <si>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</si>
  <si>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</si>
  <si>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</si>
  <si>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</si>
  <si>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</si>
  <si>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</si>
  <si>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</si>
  <si>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</si>
  <si>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</si>
  <si>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</si>
  <si>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</si>
  <si>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</si>
  <si>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</si>
  <si>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</si>
  <si>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</si>
  <si>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</si>
  <si>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</si>
  <si>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</si>
  <si>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</si>
  <si>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</si>
  <si>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</si>
  <si>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</si>
  <si>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</si>
  <si>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</si>
  <si>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</si>
  <si>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</si>
  <si>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</si>
  <si>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</si>
  <si>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</si>
  <si>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</si>
  <si>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</si>
  <si>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</si>
  <si>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</si>
  <si>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</si>
  <si>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</si>
  <si>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</si>
  <si>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</si>
  <si>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</si>
  <si>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</si>
  <si>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</si>
  <si>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</si>
  <si>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</si>
  <si>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</si>
  <si>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</si>
  <si>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</si>
  <si>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</si>
  <si>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</si>
  <si>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</si>
  <si>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</si>
  <si>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</si>
  <si>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</si>
  <si>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</si>
  <si>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</si>
  <si>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</si>
  <si>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</si>
  <si>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</si>
  <si>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</si>
  <si>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</si>
  <si>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</si>
  <si>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</si>
  <si>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</si>
  <si>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</si>
  <si>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</si>
  <si>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</si>
  <si>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</si>
  <si>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</si>
  <si>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</si>
  <si>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</si>
  <si>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</si>
  <si>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</si>
  <si>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</si>
  <si>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</si>
  <si>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</si>
  <si>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</si>
  <si>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</si>
  <si>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</si>
  <si>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</si>
  <si>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</si>
  <si>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</si>
  <si>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</si>
  <si>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</si>
  <si>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</si>
  <si>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</si>
  <si>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</si>
  <si>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</si>
  <si>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</si>
  <si>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</si>
  <si>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</si>
  <si>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</si>
  <si>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</si>
  <si>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</si>
  <si>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</si>
  <si>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</si>
  <si>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</si>
  <si>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</si>
  <si>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</si>
  <si>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</si>
  <si>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</si>
  <si>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</si>
  <si>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</si>
  <si>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</si>
  <si>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</si>
  <si>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</si>
  <si>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</si>
  <si>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</si>
  <si>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</si>
  <si>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</si>
  <si>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</si>
  <si>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</si>
  <si>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</si>
  <si>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</si>
  <si>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</si>
  <si>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</si>
  <si>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</si>
  <si>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</si>
  <si>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</si>
  <si>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</si>
  <si>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</si>
  <si>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</si>
  <si>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</si>
  <si>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</si>
  <si>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</si>
  <si>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</si>
  <si>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</si>
  <si>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</si>
  <si>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</si>
  <si>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</si>
  <si>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</si>
  <si>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</si>
  <si>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</si>
  <si>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</si>
  <si>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</si>
  <si>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</si>
  <si>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</si>
  <si>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</si>
  <si>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</si>
  <si>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</si>
  <si>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</si>
  <si>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</si>
  <si>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</si>
  <si>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</si>
  <si>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</si>
  <si>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</si>
  <si>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</si>
  <si>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</si>
  <si>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</si>
  <si>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</si>
  <si>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</si>
  <si>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</si>
  <si>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</si>
  <si>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</si>
  <si>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</si>
  <si>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</si>
  <si>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</si>
  <si>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</si>
  <si>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</si>
  <si>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</si>
  <si>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</si>
  <si>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</si>
  <si>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</si>
  <si>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</si>
  <si>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</si>
  <si>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</si>
  <si>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</si>
  <si>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</si>
  <si>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</si>
  <si>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</si>
  <si>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</si>
  <si>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</si>
  <si>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</si>
  <si>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</si>
  <si>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</si>
  <si>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</si>
  <si>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</si>
  <si>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</si>
  <si>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</si>
  <si>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</si>
  <si>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</si>
  <si>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</si>
  <si>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</si>
  <si>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</si>
  <si>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</si>
  <si>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</si>
  <si>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</si>
  <si>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</si>
  <si>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</si>
  <si>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</si>
  <si>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</si>
  <si>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</si>
  <si>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</si>
  <si>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</si>
  <si>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</si>
  <si>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</si>
  <si>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</si>
  <si>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</si>
  <si>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</si>
  <si>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</si>
  <si>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</si>
  <si>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</si>
  <si>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</si>
  <si>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</si>
  <si>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</si>
  <si>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</si>
  <si>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</si>
  <si>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</si>
  <si>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</si>
  <si>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</si>
  <si>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</si>
  <si>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</si>
  <si>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</si>
  <si>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</si>
  <si>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</si>
  <si>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</si>
  <si>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</si>
  <si>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</si>
  <si>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</si>
  <si>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</si>
  <si>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</si>
  <si>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</si>
  <si>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</si>
  <si>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</si>
  <si>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</si>
  <si>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</si>
  <si>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</si>
  <si>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</si>
  <si>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</si>
  <si>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</si>
  <si>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</si>
  <si>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</si>
  <si>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</si>
  <si>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</si>
  <si>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</si>
  <si>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</si>
  <si>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</si>
  <si>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</si>
  <si>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</si>
  <si>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</si>
  <si>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</si>
  <si>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</si>
  <si>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</si>
  <si>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</si>
  <si>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</si>
  <si>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</si>
  <si>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</si>
  <si>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</si>
  <si>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</si>
  <si>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</si>
  <si>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</si>
  <si>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</si>
  <si>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</si>
  <si>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</si>
  <si>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</si>
  <si>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</si>
  <si>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</si>
  <si>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</si>
  <si>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</si>
  <si>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</si>
  <si>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</si>
  <si>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</si>
  <si>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</si>
  <si>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</si>
  <si>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</si>
  <si>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</si>
  <si>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</si>
  <si>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</si>
  <si>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</si>
  <si>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</si>
  <si>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</si>
  <si>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</si>
  <si>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</si>
  <si>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</si>
  <si>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</si>
  <si>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</si>
  <si>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</si>
  <si>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</si>
  <si>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</si>
  <si>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</si>
  <si>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</si>
  <si>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</si>
  <si>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</si>
  <si>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</si>
  <si>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</si>
  <si>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</si>
  <si>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</si>
  <si>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</si>
  <si>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</si>
  <si>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</si>
  <si>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</si>
  <si>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</si>
  <si>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</si>
  <si>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</si>
  <si>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</si>
  <si>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</si>
  <si>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</si>
  <si>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</si>
  <si>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</si>
  <si>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</si>
  <si>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</si>
  <si>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</si>
  <si>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</si>
  <si>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</si>
  <si>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</si>
  <si>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</si>
  <si>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</si>
  <si>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</si>
  <si>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</si>
  <si>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</si>
  <si>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</si>
  <si>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</si>
  <si>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</si>
  <si>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</si>
  <si>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</si>
  <si>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</si>
  <si>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</si>
  <si>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</si>
  <si>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</si>
  <si>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</si>
  <si>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</si>
  <si>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</si>
  <si>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</si>
  <si>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</si>
  <si>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</si>
  <si>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</si>
  <si>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</si>
  <si>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</si>
  <si>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</si>
  <si>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</si>
  <si>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</si>
  <si>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</si>
  <si>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</si>
  <si>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</si>
  <si>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</si>
  <si>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</si>
  <si>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</si>
  <si>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</si>
  <si>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</si>
  <si>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</si>
  <si>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</si>
  <si>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</si>
  <si>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</si>
  <si>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</si>
  <si>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</si>
  <si>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</si>
  <si>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</si>
  <si>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</si>
  <si>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</si>
  <si>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</si>
  <si>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</si>
  <si>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</si>
  <si>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</si>
  <si>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</si>
  <si>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</si>
  <si>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</si>
  <si>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</si>
  <si>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</si>
  <si>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</si>
  <si>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</si>
  <si>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</si>
  <si>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</si>
  <si>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</si>
  <si>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</si>
  <si>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</si>
  <si>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</si>
  <si>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</si>
  <si>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</si>
  <si>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</si>
  <si>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</si>
  <si>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</si>
  <si>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</si>
  <si>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</si>
  <si>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</si>
  <si>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</si>
  <si>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</si>
  <si>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</si>
  <si>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</si>
  <si>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</si>
  <si>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</si>
  <si>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</si>
  <si>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</si>
  <si>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</si>
  <si>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</si>
  <si>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</si>
  <si>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</si>
  <si>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</si>
  <si>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</si>
  <si>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</si>
  <si>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</si>
  <si>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</si>
  <si>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</si>
  <si>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</si>
  <si>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</si>
  <si>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</si>
  <si>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</si>
  <si>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</si>
  <si>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</si>
  <si>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</si>
  <si>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</si>
  <si>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</si>
  <si>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</si>
  <si>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</si>
  <si>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</si>
  <si>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</si>
  <si>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</si>
  <si>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</si>
  <si>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</si>
  <si>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</si>
  <si>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</si>
  <si>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</si>
  <si>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</si>
  <si>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</si>
  <si>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</si>
  <si>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</si>
  <si>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</si>
  <si>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</si>
  <si>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</si>
  <si>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</si>
  <si>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</si>
  <si>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</si>
  <si>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</si>
  <si>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</si>
  <si>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</si>
  <si>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</si>
  <si>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</si>
  <si>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</si>
  <si>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</si>
  <si>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</si>
  <si>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</si>
  <si>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</si>
  <si>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</si>
  <si>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</si>
  <si>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</si>
  <si>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</si>
  <si>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</si>
  <si>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</si>
  <si>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</si>
  <si>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</si>
  <si>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</si>
  <si>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</si>
  <si>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</si>
  <si>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</si>
  <si>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</si>
  <si>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</si>
  <si>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</si>
  <si>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</si>
  <si>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</si>
  <si>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</si>
  <si>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</si>
  <si>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</si>
  <si>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</si>
  <si>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</si>
  <si>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</si>
  <si>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</si>
  <si>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</si>
  <si>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</si>
  <si>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</si>
  <si>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</si>
  <si>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</si>
  <si>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</si>
  <si>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</si>
  <si>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</si>
  <si>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</si>
  <si>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</si>
  <si>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</si>
  <si>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</si>
  <si>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</si>
  <si>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</si>
  <si>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</si>
  <si>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</si>
  <si>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</si>
  <si>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</si>
  <si>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</si>
  <si>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</si>
  <si>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</si>
  <si>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</si>
  <si>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</si>
  <si>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</si>
  <si>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</si>
  <si>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</si>
  <si>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</si>
  <si>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</si>
  <si>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</si>
  <si>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</si>
  <si>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</si>
  <si>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</si>
  <si>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</si>
  <si>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</si>
  <si>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</si>
  <si>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</si>
  <si>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</si>
  <si>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</si>
  <si>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</si>
  <si>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</si>
  <si>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</si>
  <si>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</si>
  <si>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</si>
  <si>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</si>
  <si>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</si>
  <si>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</si>
  <si>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</si>
  <si>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</si>
  <si>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</si>
  <si>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</si>
  <si>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</si>
  <si>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</si>
  <si>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</si>
  <si>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</si>
  <si>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</si>
  <si>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</si>
  <si>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</si>
  <si>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</si>
  <si>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</si>
  <si>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</si>
  <si>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</si>
  <si>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</si>
  <si>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</si>
  <si>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</si>
  <si>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</si>
  <si>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</si>
  <si>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</si>
  <si>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</si>
  <si>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</si>
  <si>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</si>
  <si>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</si>
  <si>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</si>
  <si>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</si>
  <si>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</si>
  <si>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</si>
  <si>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</si>
  <si>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</si>
  <si>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</si>
  <si>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</si>
  <si>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</si>
  <si>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</si>
  <si>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</si>
  <si>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</si>
  <si>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</si>
  <si>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</si>
  <si>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</si>
  <si>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</si>
  <si>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</si>
  <si>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</si>
  <si>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</si>
  <si>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</si>
  <si>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</si>
  <si>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</si>
  <si>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</si>
  <si>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</si>
  <si>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</si>
  <si>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</si>
  <si>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</si>
  <si>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</si>
  <si>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</si>
  <si>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</si>
  <si>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</si>
  <si>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</si>
  <si>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</si>
  <si>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</si>
  <si>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</si>
  <si>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</si>
  <si>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</si>
  <si>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</si>
  <si>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</si>
  <si>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</si>
  <si>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</si>
  <si>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</si>
  <si>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</si>
  <si>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</si>
  <si>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</si>
  <si>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</si>
  <si>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</si>
  <si>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</si>
  <si>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</si>
  <si>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</si>
  <si>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</si>
  <si>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</si>
  <si>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</si>
  <si>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</si>
  <si>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</si>
  <si>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</si>
  <si>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</si>
  <si>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</si>
  <si>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</si>
  <si>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</si>
  <si>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</si>
  <si>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</si>
  <si>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</si>
  <si>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</si>
  <si>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</si>
  <si>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</si>
  <si>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</si>
  <si>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</si>
  <si>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</si>
  <si>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</si>
  <si>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</si>
  <si>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</si>
  <si>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</si>
  <si>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</si>
  <si>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</si>
  <si>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</si>
  <si>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</si>
  <si>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</si>
  <si>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</si>
  <si>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</si>
  <si>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</si>
  <si>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</si>
  <si>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</si>
  <si>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</si>
  <si>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</si>
  <si>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</si>
  <si>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</si>
  <si>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</si>
  <si>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</si>
  <si>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</si>
  <si>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</si>
  <si>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</si>
  <si>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</si>
  <si>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</si>
  <si>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</si>
  <si>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</si>
  <si>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</si>
  <si>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</si>
  <si>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</si>
  <si>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</si>
  <si>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</si>
  <si>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</si>
  <si>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</si>
  <si>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</si>
  <si>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</si>
  <si>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</si>
  <si>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</si>
  <si>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</si>
  <si>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</si>
  <si>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</si>
  <si>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</si>
  <si>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</si>
  <si>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</si>
  <si>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</si>
  <si>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</si>
  <si>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</si>
  <si>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</si>
  <si>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</si>
  <si>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</si>
  <si>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</si>
  <si>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</si>
  <si>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</si>
  <si>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</si>
  <si>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</si>
  <si>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</si>
  <si>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</si>
  <si>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</si>
  <si>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</si>
  <si>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</si>
  <si>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</si>
  <si>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</si>
  <si>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</si>
  <si>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</si>
  <si>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</si>
  <si>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</si>
  <si>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</si>
  <si>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</si>
  <si>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</si>
  <si>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</si>
  <si>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</si>
  <si>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</si>
  <si>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</si>
  <si>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</si>
  <si>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</si>
  <si>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</si>
  <si>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</si>
  <si>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</si>
  <si>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</si>
  <si>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</si>
  <si>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</si>
  <si>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</si>
  <si>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</si>
  <si>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</si>
  <si>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</si>
  <si>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</si>
  <si>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</si>
  <si>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</si>
  <si>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</si>
  <si>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</si>
  <si>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</si>
  <si>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</si>
  <si>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</si>
  <si>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</si>
  <si>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</si>
  <si>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</si>
  <si>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</si>
  <si>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</si>
  <si>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</si>
  <si>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</si>
  <si>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</si>
  <si>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</si>
  <si>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</si>
  <si>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</si>
  <si>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</si>
  <si>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</si>
  <si>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</si>
  <si>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</si>
  <si>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</si>
  <si>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</si>
  <si>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</si>
  <si>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</si>
  <si>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</si>
  <si>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</si>
  <si>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</si>
  <si>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</si>
  <si>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</si>
  <si>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</si>
  <si>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</si>
  <si>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</si>
  <si>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</si>
  <si>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</si>
  <si>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</si>
  <si>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</si>
  <si>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</si>
  <si>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</si>
  <si>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</si>
  <si>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</si>
  <si>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</si>
  <si>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</si>
  <si>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</si>
  <si>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</si>
  <si>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</si>
  <si>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</si>
  <si>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</si>
  <si>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</si>
  <si>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</si>
  <si>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</si>
  <si>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</si>
  <si>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</si>
  <si>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</si>
  <si>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</si>
  <si>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</si>
  <si>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</si>
  <si>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</si>
  <si>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</si>
  <si>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</si>
  <si>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</si>
  <si>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</si>
  <si>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</si>
  <si>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</si>
  <si>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</si>
  <si>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</si>
  <si>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</si>
  <si>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</si>
  <si>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</si>
  <si>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</si>
  <si>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</si>
  <si>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</si>
  <si>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</si>
  <si>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</si>
  <si>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</si>
  <si>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</si>
  <si>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</si>
  <si>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</si>
  <si>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</si>
  <si>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</si>
  <si>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</si>
  <si>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</si>
  <si>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</si>
  <si>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</si>
  <si>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</si>
  <si>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</si>
  <si>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</si>
  <si>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</si>
  <si>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</si>
  <si>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</si>
  <si>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</si>
  <si>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</si>
  <si>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</si>
  <si>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</si>
  <si>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</si>
  <si>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</si>
  <si>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</si>
  <si>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</si>
  <si>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</si>
  <si>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</si>
  <si>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</si>
  <si>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</si>
  <si>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</si>
  <si>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</si>
  <si>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</si>
  <si>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</si>
  <si>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</si>
  <si>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</si>
  <si>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</si>
  <si>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</si>
  <si>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</si>
  <si>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</si>
  <si>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</si>
  <si>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</si>
  <si>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</si>
  <si>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</si>
  <si>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</si>
  <si>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</si>
  <si>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</si>
  <si>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</si>
  <si>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</si>
  <si>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</si>
  <si>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</si>
  <si>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</si>
  <si>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</si>
  <si>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</si>
  <si>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</si>
  <si>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</si>
  <si>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</si>
  <si>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</si>
  <si>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</si>
  <si>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</si>
  <si>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</si>
  <si>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</si>
  <si>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</si>
  <si>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</si>
  <si>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</si>
  <si>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</si>
  <si>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</si>
  <si>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</si>
  <si>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</si>
  <si>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</si>
  <si>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</si>
  <si>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</si>
  <si>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</si>
  <si>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</si>
  <si>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</si>
  <si>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</si>
  <si>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</si>
  <si>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</si>
  <si>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</si>
  <si>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</si>
  <si>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</si>
  <si>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</si>
  <si>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</si>
  <si>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</si>
  <si>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</si>
  <si>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</si>
  <si>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</si>
  <si>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</si>
  <si>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</si>
  <si>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</si>
  <si>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</si>
  <si>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</si>
  <si>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</si>
  <si>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</si>
  <si>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</si>
  <si>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</si>
  <si>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</si>
  <si>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</si>
  <si>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</si>
  <si>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</si>
  <si>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</si>
  <si>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</si>
  <si>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</si>
  <si>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</si>
  <si>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</si>
  <si>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</si>
  <si>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</si>
  <si>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</si>
  <si>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</si>
  <si>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</si>
  <si>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</si>
  <si>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</si>
  <si>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</si>
  <si>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</si>
  <si>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</si>
  <si>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</si>
  <si>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</si>
  <si>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</si>
  <si>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</si>
  <si>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</si>
  <si>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</si>
  <si>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</si>
  <si>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</si>
  <si>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</si>
  <si>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</si>
  <si>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</si>
  <si>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</si>
  <si>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</si>
  <si>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</si>
  <si>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</si>
  <si>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</si>
  <si>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</si>
  <si>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</si>
  <si>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</si>
  <si>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</si>
  <si>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</si>
  <si>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</si>
  <si>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</si>
  <si>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</si>
  <si>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</si>
  <si>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</si>
  <si>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</si>
  <si>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</si>
  <si>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</si>
  <si>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</si>
  <si>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</si>
  <si>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</si>
  <si>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</si>
  <si>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</si>
  <si>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</si>
  <si>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</si>
  <si>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</si>
  <si>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</si>
  <si>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</si>
  <si>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</si>
  <si>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</si>
  <si>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</si>
  <si>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</si>
  <si>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</si>
  <si>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</si>
  <si>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</si>
  <si>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</si>
  <si>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</si>
  <si>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</si>
  <si>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</si>
  <si>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</si>
  <si>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</si>
  <si>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</si>
  <si>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</si>
  <si>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</si>
  <si>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</si>
  <si>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</si>
  <si>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</si>
  <si>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</si>
  <si>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</si>
  <si>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</si>
  <si>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</si>
  <si>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</si>
  <si>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</si>
  <si>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</si>
  <si>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</si>
  <si>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</si>
  <si>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</si>
  <si>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</si>
  <si>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</si>
  <si>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</si>
  <si>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</si>
  <si>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</si>
  <si>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</si>
  <si>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</si>
  <si>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</si>
  <si>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</si>
  <si>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</si>
  <si>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</si>
  <si>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</si>
  <si>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</si>
  <si>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</si>
  <si>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</si>
  <si>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</si>
  <si>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</si>
  <si>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</si>
  <si>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</si>
  <si>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</si>
  <si>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</si>
  <si>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</si>
  <si>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</si>
  <si>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</si>
  <si>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</si>
  <si>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</si>
  <si>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</si>
  <si>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</si>
  <si>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</si>
  <si>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</si>
  <si>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</si>
  <si>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</si>
  <si>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</si>
  <si>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</si>
  <si>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</si>
  <si>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</si>
  <si>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</si>
  <si>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</si>
  <si>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</si>
  <si>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</si>
  <si>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</si>
  <si>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</si>
  <si>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</si>
  <si>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</si>
  <si>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</si>
  <si>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</si>
  <si>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</si>
  <si>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</si>
  <si>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</si>
  <si>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</si>
  <si>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</si>
  <si>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</si>
  <si>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</si>
  <si>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</si>
  <si>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</si>
  <si>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</si>
  <si>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</si>
  <si>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</si>
  <si>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</si>
  <si>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</si>
  <si>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</si>
  <si>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</si>
  <si>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</si>
  <si>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</si>
  <si>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</si>
  <si>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</si>
  <si>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</si>
  <si>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</si>
  <si>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</si>
  <si>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</si>
  <si>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</si>
  <si>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</si>
  <si>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</si>
  <si>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</si>
  <si>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</si>
  <si>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</si>
  <si>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</si>
  <si>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</si>
  <si>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</si>
  <si>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</si>
  <si>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</si>
  <si>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</si>
  <si>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</si>
  <si>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</si>
  <si>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</si>
  <si>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</si>
  <si>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</si>
  <si>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</si>
  <si>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</si>
  <si>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</si>
  <si>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</si>
  <si>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</si>
  <si>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</si>
  <si>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</si>
  <si>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</si>
  <si>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</si>
  <si>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</si>
  <si>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</si>
  <si>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</si>
  <si>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</si>
  <si>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</si>
  <si>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</si>
  <si>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</si>
  <si>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</si>
  <si>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</si>
  <si>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</si>
  <si>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</si>
  <si>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</si>
  <si>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</si>
  <si>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</si>
  <si>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</si>
  <si>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</si>
  <si>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</si>
  <si>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</si>
  <si>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</si>
  <si>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</si>
  <si>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</si>
  <si>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</si>
  <si>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</si>
  <si>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</si>
  <si>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</si>
  <si>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</si>
  <si>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</si>
  <si>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</si>
  <si>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</si>
  <si>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</si>
  <si>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</si>
  <si>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</si>
  <si>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</si>
  <si>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</si>
  <si>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</si>
  <si>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</si>
  <si>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</si>
  <si>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</si>
  <si>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</si>
  <si>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</si>
  <si>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</si>
  <si>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</si>
  <si>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</si>
  <si>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</si>
  <si>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</si>
  <si>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</si>
  <si>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</si>
  <si>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</si>
  <si>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</si>
  <si>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</si>
  <si>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</si>
  <si>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</si>
  <si>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</si>
  <si>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</si>
  <si>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</si>
  <si>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</si>
  <si>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</si>
  <si>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</si>
  <si>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</si>
  <si>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</si>
  <si>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</si>
  <si>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</si>
  <si>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</si>
  <si>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</si>
  <si>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</si>
  <si>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</si>
  <si>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</si>
  <si>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</si>
  <si>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</si>
  <si>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</si>
  <si>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</si>
  <si>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</si>
  <si>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</si>
  <si>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</si>
  <si>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</si>
  <si>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</si>
  <si>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</si>
  <si>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</si>
  <si>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</si>
  <si>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</si>
  <si>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</si>
  <si>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</si>
  <si>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</si>
  <si>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</si>
  <si>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</si>
  <si>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</si>
  <si>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</si>
  <si>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</si>
  <si>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</si>
  <si>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</si>
  <si>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</si>
  <si>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</si>
  <si>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</si>
  <si>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</si>
  <si>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</si>
  <si>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</si>
  <si>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</si>
  <si>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</si>
  <si>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</si>
  <si>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</si>
  <si>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</si>
  <si>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</si>
  <si>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</si>
  <si>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</si>
  <si>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</si>
  <si>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</si>
  <si>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</si>
  <si>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</si>
  <si>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</si>
  <si>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</si>
  <si>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</si>
  <si>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</si>
  <si>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</si>
  <si>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</si>
  <si>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</si>
  <si>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</si>
  <si>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</si>
  <si>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</si>
  <si>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</si>
  <si>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</si>
  <si>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</si>
  <si>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</si>
  <si>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</si>
  <si>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</si>
  <si>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</si>
  <si>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</si>
  <si>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</si>
  <si>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</si>
  <si>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</si>
  <si>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</si>
  <si>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</si>
  <si>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</si>
  <si>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</si>
  <si>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</si>
  <si>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</si>
  <si>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</si>
  <si>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</si>
  <si>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</si>
  <si>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</si>
  <si>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</si>
  <si>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</si>
  <si>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</si>
  <si>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</si>
  <si>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</si>
  <si>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</si>
  <si>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</si>
  <si>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</si>
  <si>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</si>
  <si>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</si>
  <si>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</si>
  <si>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</si>
  <si>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</si>
  <si>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</si>
  <si>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</si>
  <si>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</si>
  <si>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</si>
  <si>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</si>
  <si>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</si>
  <si>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</si>
  <si>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</si>
  <si>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</si>
  <si>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</si>
  <si>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</si>
  <si>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</si>
  <si>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</si>
  <si>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</si>
  <si>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</si>
  <si>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</si>
  <si>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</si>
  <si>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</si>
  <si>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</si>
  <si>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</si>
  <si>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</si>
  <si>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</si>
  <si>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</si>
  <si>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</si>
  <si>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</si>
  <si>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</si>
  <si>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</si>
  <si>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</si>
  <si>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</si>
  <si>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</si>
  <si>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</si>
  <si>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</si>
  <si>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</si>
  <si>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</si>
  <si>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</si>
  <si>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</si>
  <si>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</si>
  <si>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</si>
  <si>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</si>
  <si>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</si>
  <si>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</si>
  <si>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</si>
  <si>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</si>
  <si>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</si>
  <si>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</si>
  <si>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</si>
  <si>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</si>
  <si>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</si>
  <si>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</si>
  <si>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</si>
  <si>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</si>
  <si>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</si>
  <si>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</si>
  <si>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</si>
  <si>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</si>
  <si>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</si>
  <si>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</si>
  <si>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</si>
  <si>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</si>
  <si>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</si>
  <si>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</si>
  <si>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</si>
  <si>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</si>
  <si>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</si>
  <si>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</si>
  <si>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</si>
  <si>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</si>
  <si>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</si>
  <si>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</si>
  <si>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</si>
  <si>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</si>
  <si>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</si>
  <si>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</si>
  <si>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</si>
  <si>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</si>
  <si>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</si>
  <si>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</si>
  <si>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</si>
  <si>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</si>
  <si>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</si>
  <si>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</si>
  <si>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</si>
  <si>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</si>
  <si>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</si>
  <si>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</si>
  <si>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</si>
  <si>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</si>
  <si>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</si>
  <si>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</si>
  <si>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</si>
  <si>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</si>
  <si>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</si>
  <si>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</si>
  <si>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</si>
  <si>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</si>
  <si>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</si>
  <si>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</si>
  <si>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</si>
  <si>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</si>
  <si>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</si>
  <si>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</si>
  <si>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</si>
  <si>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</si>
  <si>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</si>
  <si>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</si>
  <si>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</si>
  <si>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</si>
  <si>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</si>
  <si>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</si>
  <si>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</si>
  <si>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</si>
  <si>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</si>
  <si>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</si>
  <si>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</si>
  <si>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</si>
  <si>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</si>
  <si>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</si>
  <si>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</si>
  <si>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</si>
  <si>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</si>
  <si>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</si>
  <si>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</si>
  <si>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</si>
  <si>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</si>
  <si>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</si>
  <si>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</si>
  <si>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</si>
  <si>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</si>
  <si>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</si>
  <si>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</si>
  <si>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</si>
  <si>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</si>
  <si>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</si>
  <si>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</si>
  <si>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</si>
  <si>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</si>
  <si>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</si>
  <si>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</si>
  <si>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</si>
  <si>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</si>
  <si>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</si>
  <si>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</si>
  <si>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</si>
  <si>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</si>
  <si>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</si>
  <si>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</si>
  <si>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</si>
  <si>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</si>
  <si>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</si>
  <si>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</si>
  <si>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</si>
  <si>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</si>
  <si>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</si>
  <si>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</si>
  <si>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</si>
  <si>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</si>
  <si>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</si>
  <si>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</si>
  <si>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</si>
  <si>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</si>
  <si>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</si>
  <si>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</si>
  <si>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</si>
  <si>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</si>
  <si>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</si>
  <si>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</si>
  <si>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</si>
  <si>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</si>
  <si>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</si>
  <si>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</si>
  <si>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</si>
  <si>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</si>
  <si>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</si>
  <si>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</si>
  <si>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</si>
  <si>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</si>
  <si>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</si>
  <si>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</si>
  <si>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</si>
  <si>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</si>
  <si>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</si>
  <si>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</si>
  <si>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</si>
  <si>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</si>
  <si>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</si>
  <si>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</si>
  <si>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</si>
  <si>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</si>
  <si>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</si>
  <si>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</si>
  <si>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</si>
  <si>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</si>
  <si>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</si>
  <si>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</si>
  <si>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</si>
  <si>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</si>
  <si>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</si>
  <si>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</si>
  <si>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</si>
  <si>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</si>
  <si>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</si>
  <si>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</si>
  <si>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</si>
  <si>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</si>
  <si>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</si>
  <si>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</si>
  <si>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</si>
  <si>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</si>
  <si>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</si>
  <si>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</si>
  <si>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</si>
  <si>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</si>
  <si>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</si>
  <si>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</si>
  <si>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</si>
  <si>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</si>
  <si>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</si>
  <si>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</si>
  <si>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</si>
  <si>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</si>
  <si>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</si>
  <si>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</si>
  <si>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</si>
  <si>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</si>
  <si>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</si>
  <si>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</si>
  <si>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</si>
  <si>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</si>
  <si>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</si>
  <si>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</si>
  <si>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</si>
  <si>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</si>
  <si>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</si>
  <si>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</si>
  <si>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</si>
  <si>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</si>
  <si>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</si>
  <si>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</si>
  <si>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</si>
  <si>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</si>
  <si>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</si>
  <si>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</si>
  <si>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</si>
  <si>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</si>
  <si>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</si>
  <si>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</si>
  <si>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</si>
  <si>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</si>
  <si>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</si>
  <si>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</si>
  <si>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</si>
  <si>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</si>
  <si>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</si>
  <si>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</si>
  <si>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</si>
  <si>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</si>
  <si>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</si>
  <si>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</si>
  <si>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</si>
  <si>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</si>
  <si>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</si>
  <si>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</si>
  <si>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</si>
  <si>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</si>
  <si>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</si>
  <si>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</si>
  <si>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</si>
  <si>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</si>
  <si>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</si>
  <si>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</si>
  <si>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</si>
  <si>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</si>
  <si>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</si>
  <si>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</si>
  <si>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</si>
  <si>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</si>
  <si>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</si>
  <si>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</si>
  <si>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</si>
  <si>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</si>
  <si>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</si>
  <si>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</si>
  <si>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</si>
  <si>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</si>
  <si>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</si>
  <si>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</si>
  <si>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</si>
  <si>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</si>
  <si>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</si>
  <si>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</si>
  <si>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</si>
  <si>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</si>
  <si>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</si>
  <si>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</si>
  <si>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</si>
  <si>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</si>
  <si>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</si>
  <si>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</si>
  <si>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</si>
  <si>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</si>
  <si>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</si>
  <si>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</si>
  <si>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</si>
  <si>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</si>
  <si>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</si>
  <si>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</si>
  <si>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</si>
  <si>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</si>
  <si>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</si>
  <si>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</si>
  <si>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</si>
  <si>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</si>
  <si>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</si>
  <si>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</si>
  <si>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</si>
  <si>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</si>
  <si>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</si>
  <si>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</si>
  <si>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</si>
  <si>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</si>
  <si>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</si>
  <si>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</si>
  <si>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</si>
  <si>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</si>
  <si>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</si>
  <si>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</si>
  <si>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</si>
  <si>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</si>
  <si>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</si>
  <si>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</si>
  <si>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</si>
  <si>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</si>
  <si>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</si>
  <si>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</si>
  <si>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</si>
  <si>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</si>
  <si>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</si>
  <si>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</si>
  <si>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</si>
  <si>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</si>
  <si>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</si>
  <si>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</si>
  <si>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</si>
  <si>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</si>
  <si>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</si>
  <si>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</si>
  <si>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</si>
  <si>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</si>
  <si>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</si>
  <si>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</si>
  <si>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</si>
  <si>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</si>
  <si>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</si>
  <si>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</si>
  <si>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</si>
  <si>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</si>
  <si>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</si>
  <si>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</si>
  <si>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</si>
  <si>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</si>
  <si>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</si>
  <si>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</si>
  <si>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</si>
  <si>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</si>
  <si>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</si>
  <si>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</si>
  <si>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</si>
  <si>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</si>
  <si>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</si>
  <si>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</si>
  <si>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</si>
  <si>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</si>
  <si>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</si>
  <si>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</si>
  <si>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</si>
  <si>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</si>
  <si>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</si>
  <si>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</si>
  <si>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</si>
  <si>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</si>
  <si>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</si>
  <si>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</si>
  <si>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</si>
  <si>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</si>
  <si>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</si>
  <si>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</si>
  <si>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</si>
  <si>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</si>
  <si>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</si>
  <si>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</si>
  <si>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</si>
  <si>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</si>
  <si>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</si>
  <si>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</si>
  <si>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</si>
  <si>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</si>
  <si>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</si>
  <si>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</si>
  <si>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</si>
  <si>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</si>
  <si>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</si>
  <si>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</si>
  <si>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</si>
  <si>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</si>
  <si>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</si>
  <si>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</si>
  <si>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</si>
  <si>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</si>
  <si>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</si>
  <si>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</si>
  <si>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</si>
  <si>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</si>
  <si>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</si>
  <si>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</si>
  <si>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</si>
  <si>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</si>
  <si>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</si>
  <si>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</si>
  <si>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</si>
  <si>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</si>
  <si>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</si>
  <si>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</si>
  <si>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</si>
  <si>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</si>
  <si>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</si>
  <si>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</si>
  <si>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</si>
  <si>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</si>
  <si>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</si>
  <si>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</si>
  <si>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</si>
  <si>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</si>
  <si>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</si>
  <si>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</si>
  <si>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</si>
  <si>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</si>
  <si>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</si>
  <si>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</si>
  <si>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</si>
  <si>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</si>
  <si>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</si>
  <si>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</si>
  <si>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</si>
  <si>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</si>
  <si>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</si>
  <si>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</si>
  <si>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</si>
  <si>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</si>
  <si>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</si>
  <si>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</si>
  <si>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</si>
  <si>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</si>
  <si>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</si>
  <si>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</si>
  <si>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</si>
  <si>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</si>
  <si>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</si>
  <si>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</si>
  <si>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</si>
  <si>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</si>
  <si>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</si>
  <si>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</si>
  <si>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</si>
  <si>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</si>
  <si>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</si>
  <si>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</si>
  <si>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</si>
  <si>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</si>
  <si>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</si>
  <si>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</si>
  <si>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</si>
  <si>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</si>
  <si>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</si>
  <si>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</si>
  <si>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</si>
  <si>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</si>
  <si>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</si>
  <si>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</si>
  <si>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</si>
  <si>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</si>
  <si>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</si>
  <si>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</si>
  <si>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</si>
  <si>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</si>
  <si>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</si>
  <si>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</si>
  <si>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</si>
  <si>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</si>
  <si>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</si>
  <si>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</si>
  <si>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</si>
  <si>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</si>
  <si>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</si>
  <si>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</si>
  <si>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</si>
  <si>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</si>
  <si>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</si>
  <si>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</si>
  <si>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</si>
  <si>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</si>
  <si>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</si>
  <si>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</si>
  <si>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</si>
  <si>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</si>
  <si>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</si>
  <si>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</si>
  <si>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</si>
  <si>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</si>
  <si>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</si>
  <si>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</si>
  <si>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</si>
  <si>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</si>
  <si>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</si>
  <si>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</si>
  <si>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</si>
  <si>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</si>
  <si>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</si>
  <si>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</si>
  <si>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</si>
  <si>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</si>
  <si>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</si>
  <si>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</si>
  <si>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</si>
  <si>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</si>
  <si>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</si>
  <si>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</si>
  <si>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</si>
  <si>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</si>
  <si>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</si>
  <si>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</si>
  <si>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</si>
  <si>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</si>
  <si>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</si>
  <si>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</si>
  <si>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</si>
  <si>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</si>
  <si>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</si>
  <si>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</si>
  <si>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</si>
  <si>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</si>
  <si>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</si>
  <si>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</si>
  <si>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</si>
  <si>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</si>
  <si>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</si>
  <si>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</si>
  <si>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</si>
  <si>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</si>
  <si>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</si>
  <si>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</si>
  <si>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</si>
  <si>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</si>
  <si>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</si>
  <si>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</si>
  <si>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</si>
  <si>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</si>
  <si>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</si>
  <si>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</si>
  <si>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</si>
  <si>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</si>
  <si>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</si>
  <si>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</si>
  <si>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</si>
  <si>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</si>
  <si>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</si>
  <si>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</si>
  <si>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</si>
  <si>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</si>
  <si>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</si>
  <si>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</si>
  <si>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</si>
  <si>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</si>
  <si>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</si>
  <si>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</si>
  <si>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</si>
  <si>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</si>
  <si>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</si>
  <si>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</si>
  <si>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</si>
  <si>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</si>
  <si>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</si>
  <si>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</si>
  <si>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</si>
  <si>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</si>
  <si>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</si>
  <si>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</si>
  <si>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</si>
  <si>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</si>
  <si>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</si>
  <si>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</si>
  <si>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</si>
  <si>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</si>
  <si>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</si>
  <si>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</si>
  <si>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</si>
  <si>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</si>
  <si>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</si>
  <si>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</si>
  <si>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</si>
  <si>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</si>
  <si>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</si>
  <si>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</si>
  <si>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</si>
  <si>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</si>
  <si>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</si>
  <si>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</si>
  <si>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</si>
  <si>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</si>
  <si>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</si>
  <si>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</si>
  <si>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</si>
  <si>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</si>
  <si>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</si>
  <si>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</si>
  <si>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</si>
  <si>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</si>
  <si>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</si>
  <si>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</si>
  <si>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</si>
  <si>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</si>
  <si>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</si>
  <si>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</si>
  <si>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</si>
  <si>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</si>
  <si>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</si>
  <si>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</si>
  <si>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</si>
  <si>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</si>
  <si>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</si>
  <si>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</si>
  <si>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</si>
  <si>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</si>
  <si>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</si>
  <si>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</si>
  <si>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</si>
  <si>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</si>
  <si>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</si>
  <si>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</si>
  <si>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</si>
  <si>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</si>
  <si>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</si>
  <si>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</si>
  <si>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</si>
  <si>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</si>
  <si>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</si>
  <si>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</si>
  <si>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</si>
  <si>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</si>
  <si>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</si>
  <si>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</si>
  <si>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</si>
  <si>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</si>
  <si>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</si>
  <si>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</si>
  <si>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</si>
  <si>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</si>
  <si>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</si>
  <si>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</si>
  <si>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</si>
  <si>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</si>
  <si>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</si>
  <si>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</si>
  <si>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</si>
  <si>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</si>
  <si>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</si>
  <si>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</si>
  <si>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</si>
  <si>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</si>
  <si>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</si>
  <si>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</si>
  <si>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</si>
  <si>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</si>
  <si>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</si>
  <si>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</si>
  <si>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</si>
  <si>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</si>
  <si>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</si>
  <si>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</si>
  <si>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</si>
  <si>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</si>
  <si>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</si>
  <si>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</si>
  <si>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</si>
  <si>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</si>
  <si>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</si>
  <si>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</si>
  <si>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</si>
  <si>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</si>
  <si>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</si>
  <si>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</si>
  <si>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</si>
  <si>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</si>
  <si>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</si>
  <si>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</si>
  <si>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</si>
  <si>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</si>
  <si>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</si>
  <si>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</si>
  <si>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</si>
  <si>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</si>
  <si>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</si>
  <si>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</si>
  <si>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</si>
  <si>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</si>
  <si>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</si>
  <si>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</si>
  <si>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</si>
  <si>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</si>
  <si>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</si>
  <si>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</si>
  <si>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</si>
  <si>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</si>
  <si>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</si>
  <si>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</si>
  <si>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</si>
  <si>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</si>
  <si>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</si>
  <si>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</si>
  <si>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</si>
  <si>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</si>
  <si>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</si>
  <si>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</si>
  <si>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</si>
  <si>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</si>
  <si>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</si>
  <si>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</si>
  <si>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</si>
  <si>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</si>
  <si>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</si>
  <si>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</si>
  <si>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</si>
  <si>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</si>
  <si>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</si>
  <si>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</si>
  <si>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</si>
  <si>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</si>
  <si>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</si>
  <si>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</si>
  <si>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</si>
  <si>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</si>
  <si>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</si>
  <si>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</si>
  <si>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</si>
  <si>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</si>
  <si>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</si>
  <si>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</si>
  <si>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</si>
  <si>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</si>
  <si>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</si>
  <si>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</si>
  <si>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</si>
  <si>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</si>
  <si>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</si>
  <si>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</si>
  <si>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</si>
  <si>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</si>
  <si>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</si>
  <si>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</si>
  <si>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</si>
  <si>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</si>
  <si>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</si>
  <si>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</si>
  <si>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</si>
  <si>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</si>
  <si>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</si>
  <si>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</si>
  <si>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</si>
  <si>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</si>
  <si>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</si>
  <si>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</si>
  <si>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</si>
  <si>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</si>
  <si>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</si>
  <si>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</si>
  <si>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</si>
  <si>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</si>
  <si>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</si>
  <si>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</si>
  <si>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</si>
  <si>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</si>
  <si>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</si>
  <si>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</si>
  <si>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</si>
  <si>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</si>
  <si>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</si>
  <si>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</si>
  <si>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</si>
  <si>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</si>
  <si>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</si>
  <si>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</si>
  <si>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</si>
  <si>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</si>
  <si>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</si>
  <si>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</si>
  <si>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</si>
  <si>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</si>
  <si>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</si>
  <si>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</si>
  <si>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</si>
  <si>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</si>
  <si>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</si>
  <si>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</si>
  <si>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</si>
  <si>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</si>
  <si>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</si>
  <si>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</si>
  <si>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</si>
  <si>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</si>
  <si>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</si>
  <si>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</si>
  <si>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</si>
  <si>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</si>
  <si>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</si>
  <si>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</si>
  <si>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</si>
  <si>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</si>
  <si>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</si>
  <si>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</si>
  <si>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</si>
  <si>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</si>
  <si>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</si>
  <si>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</si>
  <si>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</si>
  <si>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</si>
  <si>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</si>
  <si>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</si>
  <si>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</si>
  <si>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</si>
  <si>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</si>
  <si>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</si>
  <si>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</si>
  <si>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</si>
  <si>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</si>
  <si>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</si>
  <si>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</si>
  <si>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</si>
  <si>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</si>
  <si>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</si>
  <si>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</si>
  <si>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</si>
  <si>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</si>
  <si>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</si>
  <si>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</si>
  <si>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</si>
  <si>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</si>
  <si>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</si>
  <si>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</si>
  <si>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</si>
  <si>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</si>
  <si>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</si>
  <si>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</si>
  <si>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</si>
  <si>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</si>
  <si>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</si>
  <si>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</si>
  <si>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</si>
  <si>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</si>
  <si>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</si>
  <si>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</si>
  <si>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</si>
  <si>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</si>
  <si>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</si>
  <si>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</si>
  <si>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</si>
  <si>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</si>
  <si>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</si>
  <si>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</si>
  <si>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</si>
  <si>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</si>
  <si>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</si>
  <si>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</si>
  <si>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</si>
  <si>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</si>
  <si>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</si>
  <si>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</si>
  <si>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</si>
  <si>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</si>
  <si>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</si>
  <si>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</si>
  <si>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</si>
  <si>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</si>
  <si>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</si>
  <si>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</si>
  <si>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</si>
  <si>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</si>
  <si>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</si>
  <si>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</si>
  <si>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</si>
  <si>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</si>
  <si>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</si>
  <si>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</si>
  <si>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</si>
  <si>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</si>
  <si>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</si>
  <si>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</si>
  <si>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</si>
  <si>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</si>
  <si>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</si>
  <si>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</si>
  <si>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</si>
  <si>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</si>
  <si>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</si>
  <si>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</si>
  <si>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</si>
  <si>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</si>
  <si>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</si>
  <si>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</si>
  <si>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</si>
  <si>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</si>
  <si>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</si>
  <si>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</si>
  <si>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</si>
  <si>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</si>
  <si>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</si>
  <si>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</si>
  <si>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</si>
  <si>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</si>
  <si>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</si>
  <si>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</si>
  <si>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</si>
  <si>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</si>
  <si>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</si>
  <si>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</si>
  <si>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</si>
  <si>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</si>
  <si>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</si>
  <si>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</si>
  <si>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</si>
  <si>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</si>
  <si>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</si>
  <si>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</si>
  <si>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</si>
  <si>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</si>
  <si>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</si>
  <si>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</si>
  <si>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</si>
  <si>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</si>
  <si>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</si>
  <si>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</si>
  <si>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</si>
  <si>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</si>
  <si>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</si>
  <si>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</si>
  <si>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</si>
  <si>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</si>
  <si>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</si>
  <si>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</si>
  <si>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</si>
  <si>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</si>
  <si>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</si>
  <si>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</si>
  <si>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</si>
  <si>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</si>
  <si>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</si>
  <si>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</si>
  <si>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</si>
  <si>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</si>
  <si>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</si>
  <si>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</si>
  <si>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</si>
  <si>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</si>
  <si>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</si>
  <si>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</si>
  <si>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</si>
  <si>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</si>
  <si>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</si>
  <si>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</si>
  <si>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</si>
  <si>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</si>
  <si>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</si>
  <si>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</si>
  <si>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</si>
  <si>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</si>
  <si>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</si>
  <si>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</si>
  <si>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</si>
  <si>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</si>
  <si>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</si>
  <si>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</si>
  <si>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</si>
  <si>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</si>
  <si>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</si>
  <si>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</si>
  <si>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</si>
  <si>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</si>
  <si>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</si>
  <si>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</si>
  <si>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</si>
  <si>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</si>
  <si>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</si>
  <si>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</si>
  <si>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</si>
  <si>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</si>
  <si>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</si>
  <si>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</si>
  <si>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</si>
  <si>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</si>
  <si>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</si>
  <si>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</si>
  <si>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</si>
  <si>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</si>
  <si>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</si>
  <si>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</si>
  <si>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</si>
  <si>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</si>
  <si>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</si>
  <si>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</si>
  <si>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</si>
  <si>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</si>
  <si>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</si>
  <si>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</si>
  <si>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</si>
  <si>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</si>
  <si>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</si>
  <si>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</si>
  <si>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</si>
  <si>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</si>
  <si>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</si>
  <si>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</si>
  <si>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</si>
  <si>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</si>
  <si>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</si>
  <si>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</si>
  <si>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</si>
  <si>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</si>
  <si>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</si>
  <si>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</si>
  <si>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</si>
  <si>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</si>
  <si>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</si>
  <si>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</si>
  <si>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</si>
  <si>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</si>
  <si>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</si>
  <si>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</si>
  <si>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</si>
  <si>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</si>
  <si>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</si>
  <si>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</si>
  <si>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</si>
  <si>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</si>
  <si>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</si>
  <si>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</si>
  <si>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</si>
  <si>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</si>
  <si>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</si>
  <si>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</si>
  <si>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</si>
  <si>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</si>
  <si>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</si>
  <si>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</si>
  <si>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</si>
  <si>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</si>
  <si>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</si>
  <si>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</si>
  <si>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</si>
  <si>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</si>
  <si>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</si>
  <si>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</si>
  <si>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</si>
  <si>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</si>
  <si>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</si>
  <si>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</si>
  <si>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</si>
  <si>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</si>
  <si>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</si>
  <si>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</si>
  <si>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</si>
  <si>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</si>
  <si>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</si>
  <si>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</si>
  <si>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</si>
  <si>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</si>
  <si>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</si>
  <si>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</si>
  <si>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</si>
  <si>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</si>
  <si>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</si>
  <si>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</si>
  <si>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</si>
  <si>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</si>
  <si>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</si>
  <si>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</si>
  <si>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</si>
  <si>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</si>
  <si>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</si>
  <si>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</si>
  <si>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</si>
  <si>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</si>
  <si>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</si>
  <si>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</si>
  <si>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</si>
  <si>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</si>
  <si>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</si>
  <si>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</si>
  <si>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</si>
  <si>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</si>
  <si>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</si>
  <si>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</si>
  <si>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</si>
  <si>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</si>
  <si>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</si>
  <si>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</si>
  <si>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</si>
  <si>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</si>
  <si>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</si>
  <si>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</si>
  <si>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</si>
  <si>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</si>
  <si>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</si>
  <si>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</si>
  <si>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</si>
  <si>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</si>
  <si>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</si>
  <si>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</si>
  <si>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</si>
  <si>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</si>
  <si>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</si>
  <si>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</si>
  <si>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</si>
  <si>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</si>
  <si>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</si>
  <si>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</si>
  <si>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</si>
  <si>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</si>
  <si>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</si>
  <si>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</si>
  <si>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</si>
  <si>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</si>
  <si>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</si>
  <si>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</si>
  <si>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</si>
  <si>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</si>
  <si>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</si>
  <si>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</si>
  <si>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</si>
  <si>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</si>
  <si>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</si>
  <si>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</si>
  <si>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</si>
  <si>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</si>
  <si>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</si>
  <si>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</si>
  <si>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</si>
  <si>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</si>
  <si>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</si>
  <si>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</si>
  <si>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</si>
  <si>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</si>
  <si>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</si>
  <si>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</si>
  <si>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</si>
  <si>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</si>
  <si>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</si>
  <si>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</si>
  <si>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</si>
  <si>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</si>
  <si>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</si>
  <si>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</si>
  <si>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</si>
  <si>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</si>
  <si>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</si>
  <si>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</si>
  <si>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</si>
  <si>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</si>
  <si>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</si>
  <si>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</si>
  <si>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</si>
  <si>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</si>
  <si>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</si>
  <si>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</si>
  <si>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</si>
  <si>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</si>
  <si>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</si>
  <si>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</si>
  <si>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</si>
  <si>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</si>
  <si>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</si>
  <si>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</si>
  <si>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</si>
  <si>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</si>
  <si>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</si>
  <si>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</si>
  <si>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</si>
  <si>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</si>
  <si>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</si>
  <si>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</si>
  <si>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</si>
  <si>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</si>
  <si>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</si>
  <si>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</si>
  <si>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</si>
  <si>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</si>
  <si>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</si>
  <si>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</si>
  <si>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</si>
  <si>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</si>
  <si>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</si>
  <si>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</si>
  <si>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</si>
  <si>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</si>
  <si>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</si>
  <si>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</si>
  <si>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</si>
  <si>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</si>
  <si>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</si>
  <si>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</si>
  <si>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</si>
  <si>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</si>
  <si>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</si>
  <si>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</si>
  <si>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</si>
  <si>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</si>
  <si>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</si>
  <si>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</si>
  <si>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</si>
  <si>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</si>
  <si>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</si>
  <si>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</si>
  <si>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</si>
  <si>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</si>
  <si>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</si>
  <si>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</si>
  <si>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</si>
  <si>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</si>
  <si>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</si>
  <si>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</si>
  <si>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</si>
  <si>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</si>
  <si>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</si>
  <si>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</si>
  <si>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</si>
  <si>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</si>
  <si>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</si>
  <si>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</si>
  <si>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</si>
  <si>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</si>
  <si>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</si>
  <si>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</si>
  <si>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</si>
  <si>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</si>
  <si>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</si>
  <si>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</si>
  <si>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</si>
  <si>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</si>
  <si>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</si>
  <si>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</si>
  <si>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</si>
  <si>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</si>
  <si>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</si>
  <si>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</si>
  <si>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</si>
  <si>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</si>
  <si>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</si>
  <si>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</si>
  <si>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</si>
  <si>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</si>
  <si>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</si>
  <si>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</si>
  <si>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</si>
  <si>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</si>
  <si>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</si>
  <si>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</si>
  <si>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</si>
  <si>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</si>
  <si>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</si>
  <si>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</si>
  <si>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</si>
  <si>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</si>
  <si>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</si>
  <si>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</si>
  <si>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</si>
  <si>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</si>
  <si>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</si>
  <si>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</si>
  <si>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</si>
  <si>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</si>
  <si>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</si>
  <si>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</si>
  <si>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</si>
  <si>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</si>
  <si>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</si>
  <si>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</si>
  <si>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</si>
  <si>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</si>
  <si>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</si>
  <si>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</si>
  <si>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</si>
  <si>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</si>
  <si>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</si>
  <si>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</si>
  <si>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</si>
  <si>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</si>
  <si>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</si>
  <si>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</si>
  <si>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</si>
  <si>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</si>
  <si>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</si>
  <si>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</si>
  <si>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</si>
  <si>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</si>
  <si>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</si>
  <si>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</si>
  <si>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</si>
  <si>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</si>
  <si>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</si>
  <si>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</si>
  <si>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</si>
  <si>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</si>
  <si>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</si>
  <si>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</si>
  <si>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</si>
  <si>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</si>
  <si>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</si>
  <si>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</si>
  <si>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</si>
  <si>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</si>
  <si>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</si>
  <si>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</si>
  <si>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</si>
  <si>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</si>
  <si>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</si>
  <si>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</si>
  <si>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</si>
  <si>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</si>
  <si>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</si>
  <si>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</si>
  <si>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</si>
  <si>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</si>
  <si>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</si>
  <si>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</si>
  <si>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</si>
  <si>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</si>
  <si>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</si>
  <si>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</si>
  <si>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</si>
  <si>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</si>
  <si>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</si>
  <si>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</si>
  <si>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</si>
  <si>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</si>
  <si>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</si>
  <si>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</si>
  <si>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</si>
  <si>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</si>
  <si>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</si>
  <si>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</si>
  <si>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</si>
  <si>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</si>
  <si>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</si>
  <si>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</si>
  <si>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</si>
  <si>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</si>
  <si>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</si>
  <si>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</si>
  <si>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</si>
  <si>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</si>
  <si>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</si>
  <si>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</si>
  <si>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</si>
  <si>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</si>
  <si>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</si>
  <si>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</si>
  <si>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</si>
  <si>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</si>
  <si>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</si>
  <si>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</si>
  <si>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</si>
  <si>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</si>
  <si>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</si>
  <si>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</si>
  <si>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</si>
  <si>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</si>
  <si>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</si>
  <si>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</si>
  <si>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</si>
  <si>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</si>
  <si>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</si>
  <si>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</si>
  <si>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</si>
  <si>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</si>
  <si>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</si>
  <si>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</si>
  <si>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</si>
  <si>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</si>
  <si>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</si>
  <si>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</si>
  <si>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</si>
  <si>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</si>
  <si>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</si>
  <si>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</si>
  <si>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</si>
  <si>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</si>
  <si>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</si>
  <si>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</si>
  <si>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</si>
  <si>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</si>
  <si>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</si>
  <si>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</si>
  <si>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</si>
  <si>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</si>
  <si>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</si>
  <si>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</si>
  <si>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</si>
  <si>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</si>
  <si>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</si>
  <si>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</si>
  <si>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</si>
  <si>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</si>
  <si>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</si>
  <si>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</si>
  <si>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</si>
  <si>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</si>
  <si>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</si>
  <si>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</si>
  <si>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</si>
  <si>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</si>
  <si>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</si>
  <si>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</si>
  <si>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</si>
  <si>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</si>
  <si>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</si>
  <si>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</si>
  <si>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</si>
  <si>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</si>
  <si>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</si>
  <si>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</si>
  <si>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</si>
  <si>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</si>
  <si>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</si>
  <si>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</si>
  <si>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</si>
  <si>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</si>
  <si>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</si>
  <si>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</si>
  <si>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</si>
  <si>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</si>
  <si>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</si>
  <si>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</si>
  <si>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</si>
  <si>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</si>
  <si>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</si>
  <si>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</si>
  <si>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</si>
  <si>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</si>
  <si>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</si>
  <si>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</si>
  <si>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</si>
  <si>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</si>
  <si>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</si>
  <si>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</si>
  <si>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</si>
  <si>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</si>
  <si>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</si>
  <si>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</si>
  <si>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</si>
  <si>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</si>
  <si>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</si>
  <si>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</si>
  <si>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</si>
  <si>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</si>
  <si>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</si>
  <si>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</si>
  <si>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</si>
  <si>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</si>
  <si>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</si>
  <si>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</si>
  <si>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</si>
  <si>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</si>
  <si>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</si>
  <si>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</si>
  <si>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</si>
  <si>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</si>
  <si>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</si>
  <si>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</si>
  <si>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</si>
  <si>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</si>
  <si>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</si>
  <si>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</si>
  <si>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</si>
  <si>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</si>
  <si>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</si>
  <si>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</si>
  <si>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</si>
  <si>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</si>
  <si>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</si>
  <si>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</si>
  <si>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</si>
  <si>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</si>
  <si>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</si>
  <si>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</si>
  <si>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</si>
  <si>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</si>
  <si>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</si>
  <si>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</si>
  <si>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</si>
  <si>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</si>
  <si>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</si>
  <si>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</si>
  <si>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</si>
  <si>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</si>
  <si>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</si>
  <si>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</si>
  <si>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</si>
  <si>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</si>
  <si>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</si>
  <si>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</si>
  <si>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</si>
  <si>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</si>
  <si>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</si>
  <si>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</si>
  <si>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</si>
  <si>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</si>
  <si>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</si>
  <si>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</si>
  <si>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</si>
  <si>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</si>
  <si>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</si>
  <si>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</si>
  <si>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</si>
  <si>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</si>
  <si>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</si>
  <si>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</si>
  <si>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</si>
  <si>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</si>
  <si>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</si>
  <si>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</si>
  <si>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</si>
  <si>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</si>
  <si>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</si>
  <si>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</si>
  <si>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</si>
  <si>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</si>
  <si>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</si>
  <si>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</si>
  <si>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</si>
  <si>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</si>
  <si>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</si>
  <si>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</si>
  <si>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</si>
  <si>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</si>
  <si>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</si>
  <si>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</si>
  <si>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</si>
  <si>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</si>
  <si>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</si>
  <si>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</si>
  <si>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</si>
  <si>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</si>
  <si>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</si>
  <si>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</si>
  <si>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</si>
  <si>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</si>
  <si>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</si>
  <si>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</si>
  <si>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</si>
  <si>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</si>
  <si>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</si>
  <si>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</si>
  <si>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</si>
  <si>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</si>
  <si>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</si>
  <si>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</si>
  <si>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</si>
  <si>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</si>
  <si>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</si>
  <si>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</si>
  <si>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</si>
  <si>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</si>
  <si>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</si>
  <si>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</si>
  <si>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</si>
  <si>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</si>
  <si>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</si>
  <si>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</si>
  <si>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</si>
  <si>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</si>
  <si>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</si>
  <si>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</si>
  <si>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</si>
  <si>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</si>
  <si>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</si>
  <si>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</si>
  <si>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</si>
  <si>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</si>
  <si>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</si>
  <si>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</si>
  <si>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</si>
  <si>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</si>
  <si>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</si>
  <si>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</si>
  <si>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</si>
  <si>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</si>
  <si>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</si>
  <si>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</si>
  <si>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</si>
  <si>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</si>
  <si>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</si>
  <si>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</si>
  <si>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</si>
  <si>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</si>
  <si>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</si>
  <si>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</si>
  <si>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</si>
  <si>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</si>
  <si>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</si>
  <si>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</si>
  <si>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</si>
  <si>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</si>
  <si>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</si>
  <si>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</si>
  <si>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</si>
  <si>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</si>
  <si>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</si>
  <si>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</si>
  <si>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</si>
  <si>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</si>
  <si>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</si>
  <si>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</si>
  <si>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</si>
  <si>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</si>
  <si>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</si>
  <si>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</si>
  <si>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</si>
  <si>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</si>
  <si>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</si>
  <si>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</si>
  <si>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</si>
  <si>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</si>
  <si>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</si>
  <si>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</si>
  <si>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</si>
  <si>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</si>
  <si>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</si>
  <si>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</si>
  <si>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</si>
  <si>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</si>
  <si>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</si>
  <si>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</si>
  <si>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</si>
  <si>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</si>
  <si>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</si>
  <si>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</si>
  <si>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</si>
  <si>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</si>
  <si>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</si>
  <si>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</si>
  <si>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</si>
  <si>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</si>
  <si>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</si>
  <si>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</si>
  <si>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</si>
  <si>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</si>
  <si>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</si>
  <si>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</si>
  <si>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</si>
  <si>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</si>
  <si>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</si>
  <si>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</si>
  <si>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</si>
  <si>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</si>
  <si>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</si>
  <si>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</si>
  <si>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</si>
  <si>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</si>
  <si>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</si>
  <si>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</si>
  <si>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</si>
  <si>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</si>
  <si>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</si>
  <si>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</si>
  <si>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</si>
  <si>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</si>
  <si>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</si>
  <si>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</si>
  <si>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</si>
  <si>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</si>
  <si>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</si>
  <si>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</si>
  <si>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</si>
  <si>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</si>
  <si>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</si>
  <si>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</si>
  <si>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</si>
  <si>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</si>
  <si>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</si>
  <si>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</si>
  <si>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</si>
  <si>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</si>
  <si>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</si>
  <si>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</si>
  <si>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</si>
  <si>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</si>
  <si>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</si>
  <si>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</si>
  <si>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</si>
  <si>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</si>
  <si>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</si>
  <si>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</si>
  <si>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</si>
  <si>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</si>
  <si>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</si>
  <si>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</si>
  <si>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</si>
  <si>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</si>
  <si>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</si>
  <si>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</si>
  <si>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</si>
  <si>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</si>
  <si>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</si>
  <si>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</si>
  <si>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</si>
  <si>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</si>
  <si>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</si>
  <si>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</si>
  <si>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</si>
  <si>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</si>
  <si>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</si>
  <si>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</si>
  <si>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</si>
  <si>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</si>
  <si>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</si>
  <si>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</si>
  <si>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</si>
  <si>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</si>
  <si>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</si>
  <si>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</si>
  <si>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</si>
  <si>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</si>
  <si>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</si>
  <si>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</si>
  <si>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</si>
  <si>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</si>
  <si>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</si>
  <si>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</si>
  <si>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</si>
  <si>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</si>
  <si>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</si>
  <si>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</si>
  <si>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</si>
  <si>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</si>
  <si>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</si>
  <si>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</si>
  <si>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</si>
  <si>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</si>
  <si>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</si>
  <si>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</si>
  <si>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</si>
  <si>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</si>
  <si>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</si>
  <si>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</si>
  <si>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</si>
  <si>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</si>
  <si>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</si>
  <si>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</si>
  <si>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</si>
  <si>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</si>
  <si>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</si>
  <si>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</si>
  <si>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</si>
  <si>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</si>
  <si>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</si>
  <si>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</si>
  <si>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</si>
  <si>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</si>
  <si>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</si>
  <si>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</si>
  <si>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</si>
  <si>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</si>
  <si>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</si>
  <si>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</si>
  <si>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</si>
  <si>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</si>
  <si>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</si>
  <si>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</si>
  <si>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</si>
  <si>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</si>
  <si>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</si>
  <si>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</si>
  <si>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</si>
  <si>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</si>
  <si>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</si>
  <si>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</si>
  <si>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</si>
  <si>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</si>
  <si>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</si>
  <si>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</si>
  <si>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</si>
  <si>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</si>
  <si>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</si>
  <si>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</si>
  <si>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</si>
  <si>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</si>
  <si>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</si>
  <si>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</si>
  <si>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</si>
  <si>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</si>
  <si>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</si>
  <si>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</si>
  <si>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</si>
  <si>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</si>
  <si>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</si>
  <si>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</si>
  <si>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</si>
  <si>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</si>
  <si>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</si>
  <si>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</si>
  <si>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</si>
  <si>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</si>
  <si>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</si>
  <si>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</si>
  <si>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</si>
  <si>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</si>
  <si>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</si>
  <si>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</si>
  <si>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</si>
  <si>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</si>
  <si>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</si>
  <si>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</si>
  <si>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</si>
  <si>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</si>
  <si>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</si>
  <si>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</si>
  <si>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</si>
  <si>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</si>
  <si>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</si>
  <si>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</si>
  <si>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</si>
  <si>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</si>
  <si>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</si>
  <si>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</si>
  <si>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</si>
  <si>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</si>
  <si>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</si>
  <si>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</si>
  <si>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</si>
  <si>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</si>
  <si>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</si>
  <si>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</si>
  <si>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</si>
  <si>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</si>
  <si>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</si>
  <si>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</si>
  <si>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</si>
  <si>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</si>
  <si>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</si>
  <si>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</si>
  <si>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</si>
  <si>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</si>
  <si>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</si>
  <si>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</si>
  <si>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</si>
  <si>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</si>
  <si>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</si>
  <si>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</si>
  <si>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</si>
  <si>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</si>
  <si>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</si>
  <si>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</si>
  <si>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</si>
  <si>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</si>
  <si>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</si>
  <si>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</si>
  <si>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</si>
  <si>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</si>
  <si>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</si>
  <si>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</si>
  <si>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</si>
  <si>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</si>
  <si>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</si>
  <si>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</si>
  <si>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</si>
  <si>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</si>
  <si>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</si>
  <si>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</si>
  <si>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</si>
  <si>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</si>
  <si>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</si>
  <si>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</si>
  <si>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</si>
  <si>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</si>
  <si>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</si>
  <si>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</si>
  <si>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</si>
  <si>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</si>
  <si>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</si>
  <si>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</si>
  <si>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</si>
  <si>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</si>
  <si>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</si>
  <si>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</si>
  <si>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</si>
  <si>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</si>
  <si>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</si>
  <si>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</si>
  <si>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</si>
  <si>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</si>
  <si>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</si>
  <si>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</si>
  <si>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</si>
  <si>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</si>
  <si>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</si>
  <si>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</si>
  <si>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</si>
  <si>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</si>
  <si>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</si>
  <si>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</si>
  <si>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</si>
  <si>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</si>
  <si>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</si>
  <si>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</si>
  <si>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</si>
  <si>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</si>
  <si>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</si>
  <si>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</si>
  <si>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</si>
  <si>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</si>
  <si>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</si>
  <si>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</si>
  <si>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</si>
  <si>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</si>
  <si>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</si>
  <si>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</si>
  <si>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</si>
  <si>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</si>
  <si>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</si>
  <si>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</si>
  <si>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</si>
  <si>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</si>
  <si>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</si>
  <si>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</si>
  <si>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</si>
  <si>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</si>
  <si>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</si>
  <si>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</si>
  <si>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</si>
  <si>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</si>
  <si>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</si>
  <si>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</si>
  <si>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</si>
  <si>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</si>
  <si>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</si>
  <si>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</si>
  <si>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</si>
  <si>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</si>
  <si>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</si>
  <si>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</si>
  <si>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</si>
  <si>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</si>
  <si>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</si>
  <si>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</si>
  <si>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</si>
  <si>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</si>
  <si>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</si>
  <si>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</si>
  <si>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</si>
  <si>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</si>
  <si>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</si>
  <si>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</si>
  <si>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</si>
  <si>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</si>
  <si>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</si>
  <si>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</si>
  <si>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</si>
  <si>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</si>
  <si>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</si>
  <si>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</si>
  <si>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</si>
  <si>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</si>
  <si>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</si>
  <si>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</si>
  <si>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</si>
  <si>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</si>
  <si>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</si>
  <si>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</si>
  <si>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</si>
  <si>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</si>
  <si>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</si>
  <si>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</si>
  <si>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</si>
  <si>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</si>
  <si>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</si>
  <si>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</si>
  <si>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</si>
  <si>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</si>
  <si>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</si>
  <si>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</si>
  <si>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</si>
  <si>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</si>
  <si>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</si>
  <si>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</si>
  <si>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</si>
  <si>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</si>
  <si>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</si>
  <si>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</si>
  <si>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</si>
  <si>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</si>
  <si>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</si>
  <si>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</si>
  <si>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</si>
  <si>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</si>
  <si>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</si>
  <si>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</si>
  <si>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</si>
  <si>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</si>
  <si>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</si>
  <si>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</si>
  <si>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</si>
  <si>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</si>
  <si>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</si>
  <si>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</si>
  <si>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</si>
  <si>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</si>
  <si>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</si>
  <si>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</si>
  <si>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</si>
  <si>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</si>
  <si>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</si>
  <si>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</si>
  <si>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</si>
  <si>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</si>
  <si>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</si>
  <si>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</si>
  <si>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</si>
  <si>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</si>
  <si>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</si>
  <si>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</si>
  <si>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</si>
  <si>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</si>
  <si>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</si>
  <si>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</si>
  <si>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</si>
  <si>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</si>
  <si>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</si>
  <si>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</si>
  <si>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</si>
  <si>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</si>
  <si>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</si>
  <si>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</si>
  <si>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</si>
  <si>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</si>
  <si>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</si>
  <si>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</si>
  <si>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</si>
  <si>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</si>
  <si>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</si>
  <si>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</si>
  <si>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</si>
  <si>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</si>
  <si>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</si>
  <si>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</si>
  <si>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</si>
  <si>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</si>
  <si>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</si>
  <si>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</si>
  <si>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</si>
  <si>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</si>
  <si>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</si>
  <si>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</si>
  <si>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</si>
  <si>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</si>
  <si>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</si>
  <si>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</si>
  <si>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</si>
  <si>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</si>
  <si>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</si>
  <si>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</si>
  <si>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</si>
  <si>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</si>
  <si>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</si>
  <si>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</si>
  <si>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</si>
  <si>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</si>
  <si>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</si>
  <si>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</si>
  <si>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</si>
  <si>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</si>
  <si>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</si>
  <si>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</si>
  <si>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</si>
  <si>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</si>
  <si>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</si>
  <si>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</si>
  <si>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</si>
  <si>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</si>
  <si>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</si>
  <si>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</si>
  <si>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</si>
  <si>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</si>
  <si>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</si>
  <si>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</si>
  <si>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</si>
  <si>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</si>
  <si>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</si>
  <si>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</si>
  <si>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</si>
  <si>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</si>
  <si>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</si>
  <si>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</si>
  <si>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</si>
  <si>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</si>
  <si>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</si>
  <si>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</si>
  <si>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</si>
  <si>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</si>
  <si>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</si>
  <si>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</si>
  <si>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</si>
  <si>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</si>
  <si>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</si>
  <si>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</si>
  <si>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</si>
  <si>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</si>
  <si>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</si>
  <si>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</si>
  <si>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</si>
  <si>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</si>
  <si>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</si>
  <si>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</si>
  <si>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</si>
  <si>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</si>
  <si>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</si>
  <si>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</si>
  <si>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</si>
  <si>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</si>
  <si>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</si>
  <si>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</si>
  <si>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</si>
  <si>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</si>
  <si>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</si>
  <si>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</si>
  <si>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</si>
  <si>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</si>
  <si>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</si>
  <si>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</si>
  <si>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</si>
  <si>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</si>
  <si>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</si>
  <si>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</si>
  <si>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</si>
  <si>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</si>
  <si>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</si>
  <si>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</si>
  <si>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</si>
  <si>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</si>
  <si>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</si>
  <si>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</si>
  <si>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</si>
  <si>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</si>
  <si>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</si>
  <si>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</si>
  <si>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</si>
  <si>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</si>
  <si>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</si>
  <si>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</si>
  <si>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</si>
  <si>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</si>
  <si>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</si>
  <si>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</si>
  <si>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</si>
  <si>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</si>
  <si>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</si>
  <si>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</si>
  <si>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</si>
  <si>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</si>
  <si>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</si>
  <si>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</si>
  <si>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</si>
  <si>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</si>
  <si>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</si>
  <si>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</si>
  <si>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</si>
  <si>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</si>
  <si>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</si>
  <si>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</si>
  <si>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</si>
  <si>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</si>
  <si>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</si>
  <si>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</si>
  <si>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</si>
  <si>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</si>
  <si>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</si>
  <si>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</si>
  <si>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</si>
  <si>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</si>
  <si>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</si>
  <si>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</si>
  <si>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</si>
  <si>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</si>
  <si>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</si>
  <si>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</si>
  <si>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</si>
  <si>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</si>
  <si>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</si>
  <si>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</si>
  <si>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</si>
  <si>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</si>
  <si>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</si>
  <si>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</si>
  <si>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</si>
  <si>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</si>
  <si>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</si>
  <si>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</si>
  <si>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</si>
  <si>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</si>
  <si>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</si>
  <si>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</si>
  <si>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</si>
  <si>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</si>
  <si>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</si>
  <si>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</si>
  <si>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</si>
  <si>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</si>
  <si>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</si>
  <si>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</si>
  <si>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</si>
  <si>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</si>
  <si>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</si>
  <si>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</si>
  <si>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</si>
  <si>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</si>
  <si>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</si>
  <si>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</si>
  <si>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</si>
  <si>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</si>
  <si>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</si>
  <si>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</si>
  <si>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</si>
  <si>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</si>
  <si>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</si>
  <si>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</si>
  <si>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</si>
  <si>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</si>
  <si>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</si>
  <si>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</si>
  <si>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</si>
  <si>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</si>
  <si>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</si>
  <si>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</si>
  <si>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</si>
  <si>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</si>
  <si>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</si>
  <si>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</si>
  <si>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</si>
  <si>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</si>
  <si>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</si>
  <si>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</si>
  <si>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</si>
  <si>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</si>
  <si>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</si>
  <si>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</si>
  <si>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</si>
  <si>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</si>
  <si>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</si>
  <si>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</si>
  <si>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</si>
  <si>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</si>
  <si>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</si>
  <si>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</si>
  <si>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</si>
  <si>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</si>
  <si>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</si>
  <si>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</si>
  <si>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</si>
  <si>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</si>
  <si>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</si>
  <si>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</si>
  <si>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</si>
  <si>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</si>
  <si>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</si>
  <si>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</si>
  <si>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</si>
  <si>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</si>
  <si>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</si>
  <si>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</si>
  <si>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</si>
  <si>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</si>
  <si>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</si>
  <si>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</si>
  <si>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</si>
  <si>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</si>
  <si>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</si>
  <si>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</si>
  <si>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</si>
  <si>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</si>
  <si>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</si>
  <si>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</si>
  <si>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</si>
  <si>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</si>
  <si>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</si>
  <si>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</si>
  <si>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</si>
  <si>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</si>
  <si>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</si>
  <si>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</si>
  <si>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</si>
  <si>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</si>
  <si>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</si>
  <si>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</si>
  <si>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</si>
  <si>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</si>
  <si>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</si>
  <si>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</si>
  <si>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</si>
  <si>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</si>
  <si>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</si>
  <si>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</si>
  <si>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</si>
  <si>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</si>
  <si>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</si>
  <si>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</si>
  <si>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</si>
  <si>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</si>
  <si>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</si>
  <si>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</si>
  <si>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</si>
  <si>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</si>
  <si>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</si>
  <si>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</si>
  <si>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</si>
  <si>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</si>
  <si>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</si>
  <si>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</si>
  <si>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</si>
  <si>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</si>
  <si>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</si>
  <si>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</si>
  <si>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</si>
  <si>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</si>
  <si>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</si>
  <si>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</si>
  <si>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</si>
  <si>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</si>
  <si>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</si>
  <si>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</si>
  <si>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</si>
  <si>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</si>
  <si>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</si>
  <si>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</si>
  <si>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</si>
  <si>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</si>
  <si>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</si>
  <si>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</si>
  <si>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</si>
  <si>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</si>
  <si>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</si>
  <si>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</si>
  <si>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</si>
  <si>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</si>
  <si>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</si>
  <si>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</si>
  <si>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</si>
  <si>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</si>
  <si>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</si>
  <si>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</si>
  <si>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</si>
  <si>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</si>
  <si>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</si>
  <si>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</si>
  <si>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</si>
  <si>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</si>
  <si>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</si>
  <si>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</si>
  <si>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</si>
  <si>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</si>
  <si>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</si>
  <si>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</si>
  <si>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</si>
  <si>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</si>
  <si>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</si>
  <si>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</si>
  <si>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</si>
  <si>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</si>
  <si>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</si>
  <si>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</si>
  <si>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</si>
  <si>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</si>
  <si>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</si>
  <si>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</si>
  <si>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</si>
  <si>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</si>
  <si>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</si>
  <si>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</si>
  <si>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</si>
  <si>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</si>
  <si>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</si>
  <si>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</si>
  <si>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</si>
  <si>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</si>
  <si>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</si>
  <si>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</si>
  <si>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</si>
  <si>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</si>
  <si>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</si>
  <si>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</si>
  <si>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</si>
  <si>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</si>
  <si>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</si>
  <si>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</si>
  <si>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</si>
  <si>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</si>
  <si>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</si>
  <si>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</si>
  <si>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</si>
  <si>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</si>
  <si>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</si>
  <si>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</si>
  <si>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</si>
  <si>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</si>
  <si>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</si>
  <si>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</si>
  <si>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</si>
  <si>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</si>
  <si>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</si>
  <si>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</si>
  <si>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</si>
  <si>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</si>
  <si>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</si>
  <si>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</si>
  <si>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</si>
  <si>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</si>
  <si>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</si>
  <si>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</si>
  <si>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</si>
  <si>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</si>
  <si>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</si>
  <si>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</si>
  <si>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</si>
  <si>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</si>
  <si>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</si>
  <si>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</si>
  <si>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</si>
  <si>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</si>
  <si>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</si>
  <si>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</si>
  <si>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</si>
  <si>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</si>
  <si>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</si>
  <si>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</si>
  <si>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</si>
  <si>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</si>
  <si>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</si>
  <si>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</si>
  <si>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</si>
  <si>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</si>
  <si>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</si>
  <si>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</si>
  <si>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</si>
  <si>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</si>
  <si>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</si>
  <si>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</si>
  <si>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</si>
  <si>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</si>
  <si>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</si>
  <si>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</si>
  <si>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</si>
  <si>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</si>
  <si>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</si>
  <si>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</si>
  <si>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</si>
  <si>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</si>
  <si>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</si>
  <si>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</si>
  <si>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</si>
  <si>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</si>
  <si>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</si>
  <si>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</si>
  <si>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</si>
  <si>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</si>
  <si>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</si>
  <si>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</si>
  <si>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</si>
  <si>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</si>
  <si>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</si>
  <si>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</si>
  <si>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</si>
  <si>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</si>
  <si>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</si>
  <si>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</si>
  <si>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</si>
  <si>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</si>
  <si>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</si>
  <si>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</si>
  <si>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</si>
  <si>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</si>
  <si>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</si>
  <si>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</si>
  <si>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</si>
  <si>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</si>
  <si>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</si>
  <si>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</si>
  <si>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</si>
  <si>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</si>
  <si>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</si>
  <si>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</si>
  <si>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</si>
  <si>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</si>
  <si>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</si>
  <si>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</si>
  <si>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</si>
  <si>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</si>
  <si>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</si>
  <si>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</si>
  <si>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</si>
  <si>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</si>
  <si>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</si>
  <si>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</si>
  <si>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</si>
  <si>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</si>
  <si>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</si>
  <si>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</si>
  <si>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</si>
  <si>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</si>
  <si>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</si>
  <si>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</si>
  <si>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</si>
  <si>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</si>
  <si>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</si>
  <si>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</si>
  <si>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</si>
  <si>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</si>
  <si>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</si>
  <si>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</si>
  <si>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</si>
  <si>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</si>
  <si>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</si>
  <si>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</si>
  <si>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</si>
  <si>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</si>
  <si>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</si>
  <si>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</si>
  <si>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</si>
  <si>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</si>
  <si>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</si>
  <si>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</si>
  <si>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</si>
  <si>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</si>
  <si>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</si>
  <si>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</si>
  <si>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</si>
  <si>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</si>
  <si>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</si>
  <si>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</si>
  <si>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</si>
  <si>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</si>
  <si>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</si>
  <si>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</si>
  <si>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</si>
  <si>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</si>
  <si>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</si>
  <si>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</si>
  <si>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</si>
  <si>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</si>
  <si>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</si>
  <si>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</si>
  <si>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</si>
  <si>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</si>
  <si>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</si>
  <si>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</si>
  <si>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</si>
  <si>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</si>
  <si>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</si>
  <si>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</si>
  <si>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</si>
  <si>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</si>
  <si>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</si>
  <si>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</si>
  <si>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</si>
  <si>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</si>
  <si>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</si>
  <si>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</si>
  <si>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</si>
  <si>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</si>
  <si>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</si>
  <si>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</si>
  <si>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</si>
  <si>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</si>
  <si>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</si>
  <si>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</si>
  <si>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</si>
  <si>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</si>
  <si>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</si>
  <si>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</si>
  <si>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</si>
  <si>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</si>
  <si>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</si>
  <si>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</si>
  <si>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</si>
  <si>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</si>
  <si>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</si>
  <si>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</si>
  <si>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</si>
  <si>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</si>
  <si>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</si>
  <si>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</si>
  <si>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</si>
  <si>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</si>
  <si>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</si>
  <si>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</si>
  <si>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</si>
  <si>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</si>
  <si>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</si>
  <si>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</si>
  <si>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</si>
  <si>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</si>
  <si>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</si>
  <si>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</si>
  <si>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</si>
  <si>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</si>
  <si>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</si>
  <si>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</si>
  <si>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</si>
  <si>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</si>
  <si>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</si>
  <si>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</si>
  <si>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</si>
  <si>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</si>
  <si>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</si>
  <si>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</si>
  <si>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</si>
  <si>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</si>
  <si>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</si>
  <si>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</si>
  <si>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</si>
  <si>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</si>
  <si>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</si>
  <si>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</si>
  <si>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</si>
  <si>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</si>
  <si>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</si>
  <si>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</si>
  <si>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</si>
  <si>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</si>
  <si>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</si>
  <si>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</si>
  <si>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</si>
  <si>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</si>
  <si>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</si>
  <si>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</si>
  <si>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</si>
  <si>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</si>
  <si>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</si>
  <si>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</si>
  <si>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</si>
  <si>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</si>
  <si>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</si>
  <si>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</si>
  <si>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</si>
  <si>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</si>
  <si>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</si>
  <si>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</si>
  <si>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</si>
  <si>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</si>
  <si>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</si>
  <si>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</si>
  <si>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</si>
  <si>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</si>
  <si>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</si>
  <si>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</si>
  <si>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</si>
  <si>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</si>
  <si>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</si>
  <si>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</si>
  <si>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</si>
  <si>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</si>
  <si>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</si>
  <si>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</si>
  <si>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</si>
  <si>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</si>
  <si>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</si>
  <si>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</si>
  <si>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</si>
  <si>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</si>
  <si>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</si>
  <si>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</si>
  <si>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</si>
  <si>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</si>
  <si>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</si>
  <si>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</si>
  <si>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</si>
  <si>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</si>
  <si>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</si>
  <si>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</si>
  <si>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</si>
  <si>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</si>
  <si>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</si>
  <si>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</si>
  <si>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</si>
  <si>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</si>
  <si>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</si>
  <si>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</si>
  <si>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</si>
  <si>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</si>
  <si>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</si>
  <si>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</si>
  <si>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</si>
  <si>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</si>
  <si>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</si>
  <si>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</si>
  <si>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</si>
  <si>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</si>
  <si>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</si>
  <si>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</si>
  <si>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</si>
  <si>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</si>
  <si>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</si>
  <si>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</si>
  <si>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</si>
  <si>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</si>
  <si>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</si>
  <si>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</si>
  <si>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</si>
  <si>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</si>
  <si>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</si>
  <si>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</si>
  <si>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</si>
  <si>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</si>
  <si>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</si>
  <si>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</si>
  <si>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</si>
  <si>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</si>
  <si>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</si>
  <si>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</si>
  <si>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</si>
  <si>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</si>
  <si>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</si>
  <si>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</si>
  <si>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</si>
  <si>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</si>
  <si>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</si>
  <si>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</si>
  <si>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</si>
  <si>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</si>
  <si>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</si>
  <si>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</si>
  <si>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</si>
  <si>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</si>
  <si>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</si>
  <si>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</si>
  <si>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</si>
  <si>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</si>
  <si>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</si>
  <si>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</si>
  <si>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</si>
  <si>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</si>
  <si>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</si>
  <si>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</si>
  <si>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</si>
  <si>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</si>
  <si>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</si>
  <si>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</si>
  <si>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</si>
  <si>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</si>
  <si>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</si>
  <si>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</si>
  <si>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</si>
  <si>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</si>
  <si>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</si>
  <si>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</si>
  <si>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</si>
  <si>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</si>
  <si>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</si>
  <si>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</si>
  <si>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</si>
  <si>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</si>
  <si>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</si>
  <si>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</si>
  <si>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</si>
  <si>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</si>
  <si>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</si>
  <si>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</si>
  <si>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</si>
  <si>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</si>
  <si>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</si>
  <si>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</si>
  <si>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</si>
  <si>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</si>
  <si>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</si>
  <si>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</si>
  <si>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</si>
  <si>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</si>
  <si>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</si>
  <si>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</si>
  <si>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</si>
  <si>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</si>
  <si>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</si>
  <si>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</si>
  <si>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</si>
  <si>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</si>
  <si>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</si>
  <si>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</si>
  <si>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</si>
  <si>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</si>
  <si>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</si>
  <si>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</si>
  <si>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</si>
  <si>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</si>
  <si>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</si>
  <si>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</si>
  <si>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</si>
  <si>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</si>
  <si>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</si>
  <si>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</si>
  <si>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</si>
  <si>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</si>
  <si>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</si>
  <si>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</si>
  <si>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</si>
  <si>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</si>
  <si>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</si>
  <si>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</si>
  <si>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</si>
  <si>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</si>
  <si>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</si>
  <si>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</si>
  <si>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</si>
  <si>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</si>
  <si>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</si>
  <si>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</si>
  <si>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</si>
  <si>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</si>
  <si>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</si>
  <si>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</si>
  <si>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</si>
  <si>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</si>
  <si>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</si>
  <si>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</si>
  <si>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</si>
  <si>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</si>
  <si>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</si>
  <si>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</si>
  <si>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</si>
  <si>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</si>
  <si>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</si>
  <si>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</si>
  <si>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</si>
  <si>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</si>
  <si>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</si>
  <si>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</si>
  <si>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</si>
  <si>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</si>
  <si>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</si>
  <si>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</si>
  <si>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</si>
  <si>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</si>
  <si>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</si>
  <si>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</si>
  <si>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</si>
  <si>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</si>
  <si>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</si>
  <si>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</si>
  <si>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</si>
  <si>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</si>
  <si>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</si>
  <si>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</si>
  <si>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</si>
  <si>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</si>
  <si>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</si>
  <si>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</si>
  <si>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</si>
  <si>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</si>
  <si>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</si>
  <si>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</si>
  <si>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</si>
  <si>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</si>
  <si>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</si>
  <si>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</si>
  <si>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</si>
  <si>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</si>
  <si>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</si>
  <si>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</si>
  <si>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</si>
  <si>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</si>
  <si>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</si>
  <si>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</si>
  <si>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</si>
  <si>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</si>
  <si>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</si>
  <si>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</si>
  <si>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</si>
  <si>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</si>
  <si>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</si>
  <si>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</si>
  <si>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</si>
  <si>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</si>
  <si>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</si>
  <si>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</si>
  <si>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</si>
  <si>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</si>
  <si>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</si>
  <si>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</si>
  <si>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</si>
  <si>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</si>
  <si>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</si>
  <si>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</si>
  <si>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</si>
  <si>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</si>
  <si>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</si>
  <si>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</si>
  <si>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</si>
  <si>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</si>
  <si>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</si>
  <si>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</si>
  <si>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</si>
  <si>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</si>
  <si>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</si>
  <si>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</si>
  <si>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</si>
  <si>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</si>
  <si>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</si>
  <si>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</si>
  <si>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</si>
  <si>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</si>
  <si>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</si>
  <si>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</si>
  <si>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</si>
  <si>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</si>
  <si>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</si>
  <si>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</si>
  <si>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</si>
  <si>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</si>
  <si>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</si>
  <si>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</si>
  <si>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</si>
  <si>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</si>
  <si>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</si>
  <si>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</si>
  <si>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</si>
  <si>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</si>
  <si>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</si>
  <si>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</si>
  <si>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</si>
  <si>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</si>
  <si>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</si>
  <si>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</si>
  <si>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</si>
  <si>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</si>
  <si>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</si>
  <si>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</si>
  <si>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</si>
  <si>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</si>
  <si>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</si>
  <si>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</si>
  <si>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</si>
  <si>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</si>
  <si>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</si>
  <si>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</si>
  <si>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</si>
  <si>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</si>
  <si>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</si>
  <si>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</si>
  <si>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</si>
  <si>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</si>
  <si>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</si>
  <si>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</si>
  <si>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</si>
  <si>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</si>
  <si>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</si>
  <si>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</si>
  <si>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</si>
  <si>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</si>
  <si>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</si>
  <si>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</si>
  <si>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</si>
  <si>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</si>
  <si>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</si>
  <si>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</si>
  <si>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</si>
  <si>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</si>
  <si>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</si>
  <si>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</si>
  <si>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</si>
  <si>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</si>
  <si>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</si>
  <si>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</si>
  <si>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</si>
  <si>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</si>
  <si>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</si>
  <si>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</si>
  <si>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</si>
  <si>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</si>
  <si>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</si>
  <si>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</si>
  <si>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</si>
  <si>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</si>
  <si>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</si>
  <si>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</si>
  <si>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</si>
  <si>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</si>
  <si>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</si>
  <si>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</si>
  <si>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</si>
  <si>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</si>
  <si>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</si>
  <si>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</si>
  <si>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</si>
  <si>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</si>
  <si>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</si>
  <si>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</si>
  <si>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</si>
  <si>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</si>
  <si>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</si>
  <si>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</si>
  <si>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</si>
  <si>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</si>
  <si>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</si>
  <si>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</si>
  <si>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</si>
  <si>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</si>
  <si>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</si>
  <si>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</si>
  <si>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</si>
  <si>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</si>
  <si>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</si>
  <si>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</si>
  <si>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</si>
  <si>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</si>
  <si>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</si>
  <si>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</si>
  <si>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</si>
  <si>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</si>
  <si>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</si>
  <si>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</si>
  <si>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</si>
  <si>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</si>
  <si>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</si>
  <si>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</si>
  <si>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</si>
  <si>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</si>
  <si>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</si>
  <si>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</si>
  <si>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</si>
  <si>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</si>
  <si>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</si>
  <si>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</si>
  <si>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</si>
  <si>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</si>
  <si>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</si>
  <si>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</si>
  <si>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</si>
  <si>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</si>
  <si>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</si>
  <si>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</si>
  <si>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</si>
  <si>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</si>
  <si>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</si>
  <si>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</si>
  <si>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</si>
  <si>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</si>
  <si>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</si>
  <si>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</si>
  <si>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</si>
  <si>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</si>
  <si>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</si>
  <si>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</si>
  <si>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</si>
  <si>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</si>
  <si>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</si>
  <si>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</si>
  <si>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</si>
  <si>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</si>
  <si>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</si>
  <si>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</si>
  <si>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</si>
  <si>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</si>
  <si>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</si>
  <si>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</si>
  <si>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</si>
  <si>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</si>
  <si>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</si>
  <si>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</si>
  <si>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</si>
  <si>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</si>
  <si>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</si>
  <si>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</si>
  <si>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</si>
  <si>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</si>
  <si>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</si>
  <si>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</si>
  <si>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</si>
  <si>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</si>
  <si>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</si>
  <si>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</si>
  <si>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</si>
  <si>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</si>
  <si>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</si>
  <si>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</si>
  <si>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</si>
  <si>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</si>
  <si>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</si>
  <si>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</si>
  <si>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</si>
  <si>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</si>
  <si>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</si>
  <si>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</si>
  <si>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</si>
  <si>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</si>
  <si>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</si>
  <si>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</si>
  <si>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</si>
  <si>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</si>
  <si>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</si>
  <si>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</si>
  <si>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</si>
  <si>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</si>
  <si>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</si>
  <si>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</si>
  <si>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</si>
  <si>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</si>
  <si>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</si>
  <si>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</si>
  <si>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</si>
  <si>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</si>
  <si>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</si>
  <si>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</si>
  <si>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</si>
  <si>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</si>
  <si>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</si>
  <si>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</si>
  <si>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</si>
  <si>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</si>
  <si>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</si>
  <si>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</si>
  <si>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</si>
  <si>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</si>
  <si>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</si>
  <si>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</si>
  <si>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</si>
  <si>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</si>
  <si>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</si>
  <si>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</si>
  <si>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</si>
  <si>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</si>
  <si>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</si>
  <si>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</si>
  <si>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</si>
  <si>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</si>
  <si>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</si>
  <si>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</si>
  <si>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</si>
  <si>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</si>
  <si>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</si>
  <si>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</si>
  <si>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</si>
  <si>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</si>
  <si>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</si>
  <si>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</si>
  <si>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</si>
  <si>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</si>
  <si>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</si>
  <si>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</si>
  <si>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</si>
  <si>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</si>
  <si>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</si>
  <si>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</si>
  <si>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</si>
  <si>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</si>
  <si>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</si>
  <si>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</si>
  <si>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</si>
  <si>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</si>
  <si>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</si>
  <si>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</si>
  <si>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</si>
  <si>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</si>
  <si>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</si>
  <si>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</si>
  <si>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</si>
  <si>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</si>
  <si>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</si>
  <si>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</si>
  <si>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</si>
  <si>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</si>
  <si>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</si>
  <si>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</si>
  <si>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</si>
  <si>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</si>
  <si>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</si>
  <si>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</si>
  <si>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</si>
  <si>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</si>
  <si>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</si>
  <si>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</si>
  <si>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</si>
  <si>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</si>
  <si>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</si>
  <si>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</si>
  <si>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</si>
  <si>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</si>
  <si>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</si>
  <si>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</si>
  <si>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</si>
  <si>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</si>
  <si>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</si>
  <si>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</si>
  <si>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</si>
  <si>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</si>
  <si>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</si>
  <si>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</si>
  <si>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</si>
  <si>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</si>
  <si>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</si>
  <si>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</si>
  <si>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</si>
  <si>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</si>
  <si>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</si>
  <si>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</si>
  <si>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</si>
  <si>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</si>
  <si>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</si>
  <si>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</si>
  <si>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</si>
  <si>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</si>
  <si>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</si>
  <si>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</si>
  <si>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</si>
  <si>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</si>
  <si>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</si>
  <si>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</si>
  <si>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</si>
  <si>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</si>
  <si>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</si>
  <si>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</si>
  <si>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</si>
  <si>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</si>
  <si>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</si>
  <si>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</si>
  <si>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</si>
  <si>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</si>
  <si>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</si>
  <si>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</si>
  <si>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</si>
  <si>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</si>
  <si>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</si>
  <si>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</si>
  <si>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</si>
  <si>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</si>
  <si>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</si>
  <si>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</si>
  <si>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</si>
  <si>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</si>
  <si>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</si>
  <si>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</si>
  <si>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</si>
  <si>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</si>
  <si>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</si>
  <si>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</si>
  <si>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</si>
  <si>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</si>
  <si>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</si>
  <si>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</si>
  <si>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</si>
  <si>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</si>
  <si>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</si>
  <si>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</si>
  <si>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</si>
  <si>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</si>
  <si>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</si>
  <si>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</si>
  <si>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</si>
  <si>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</si>
  <si>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</si>
  <si>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</si>
  <si>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</si>
  <si>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</si>
  <si>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</si>
  <si>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</si>
  <si>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</si>
  <si>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</si>
  <si>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</si>
  <si>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</si>
  <si>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</si>
  <si>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</si>
  <si>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</si>
  <si>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</si>
  <si>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</si>
  <si>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</si>
  <si>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</si>
  <si>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</si>
  <si>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</si>
  <si>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</si>
  <si>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</si>
  <si>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</si>
  <si>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</si>
  <si>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</si>
  <si>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</si>
  <si>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</si>
  <si>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</si>
  <si>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</si>
  <si>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</si>
  <si>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</si>
  <si>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</si>
  <si>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</si>
  <si>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</si>
  <si>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</si>
  <si>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</si>
  <si>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</si>
  <si>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</si>
  <si>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</si>
  <si>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</si>
  <si>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</si>
  <si>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</si>
  <si>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</si>
  <si>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</si>
  <si>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</si>
  <si>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</si>
  <si>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</si>
  <si>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</si>
  <si>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</si>
  <si>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</si>
  <si>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</si>
  <si>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</si>
  <si>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</si>
  <si>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</si>
  <si>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</si>
  <si>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</si>
  <si>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</si>
  <si>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</si>
  <si>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</si>
  <si>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</si>
  <si>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</si>
  <si>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</si>
  <si>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</si>
  <si>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</si>
  <si>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</si>
  <si>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</si>
  <si>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</si>
  <si>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</si>
  <si>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</si>
  <si>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</si>
  <si>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</si>
  <si>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</si>
  <si>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</si>
  <si>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</si>
  <si>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</si>
  <si>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</si>
  <si>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</si>
  <si>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</si>
  <si>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</si>
  <si>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</si>
  <si>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</si>
  <si>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</si>
  <si>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</si>
  <si>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</si>
  <si>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</si>
  <si>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</si>
  <si>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</si>
  <si>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</si>
  <si>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</si>
  <si>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</si>
  <si>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</si>
  <si>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</si>
  <si>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</si>
  <si>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</si>
  <si>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</si>
  <si>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</si>
  <si>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</si>
  <si>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</si>
  <si>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</si>
  <si>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</si>
  <si>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</si>
  <si>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</si>
  <si>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</si>
  <si>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</si>
  <si>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</si>
  <si>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</si>
  <si>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</si>
  <si>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</si>
  <si>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</si>
  <si>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</si>
  <si>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</si>
  <si>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</si>
  <si>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</si>
  <si>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</si>
  <si>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</si>
  <si>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</si>
  <si>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</si>
  <si>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</si>
  <si>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</si>
  <si>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</si>
  <si>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</si>
  <si>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</si>
  <si>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</si>
  <si>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</si>
  <si>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</si>
  <si>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</si>
  <si>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</si>
  <si>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</si>
  <si>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</si>
  <si>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</si>
  <si>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</si>
  <si>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</si>
  <si>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</si>
  <si>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</si>
  <si>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</si>
  <si>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</si>
  <si>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</si>
  <si>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</si>
  <si>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</si>
  <si>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</si>
  <si>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</si>
  <si>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</si>
  <si>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</si>
  <si>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</si>
  <si>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</si>
  <si>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</si>
  <si>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</si>
  <si>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</si>
  <si>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</si>
  <si>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</si>
  <si>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</si>
  <si>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</si>
  <si>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</si>
  <si>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</si>
  <si>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</si>
  <si>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</si>
  <si>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</si>
  <si>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</si>
  <si>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</si>
  <si>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</si>
  <si>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</si>
  <si>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</si>
  <si>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</si>
  <si>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</si>
  <si>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</si>
  <si>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</si>
  <si>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</si>
  <si>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</si>
  <si>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</si>
  <si>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</si>
  <si>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</si>
  <si>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</si>
  <si>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</si>
  <si>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</si>
  <si>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</si>
  <si>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</si>
  <si>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</si>
  <si>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</si>
  <si>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</si>
  <si>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</si>
  <si>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</si>
  <si>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</si>
  <si>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</si>
  <si>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</si>
  <si>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</si>
  <si>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</si>
  <si>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</si>
  <si>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</si>
  <si>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</si>
  <si>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</si>
  <si>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</si>
  <si>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</si>
  <si>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</si>
  <si>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</si>
  <si>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</si>
  <si>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</si>
  <si>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</si>
  <si>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</si>
  <si>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</si>
  <si>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</si>
  <si>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</si>
  <si>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</si>
  <si>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</si>
  <si>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</si>
  <si>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</si>
  <si>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</si>
  <si>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</si>
  <si>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</si>
  <si>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</si>
  <si>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</si>
  <si>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</si>
  <si>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</si>
  <si>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</si>
  <si>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</si>
  <si>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</si>
  <si>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</si>
  <si>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</si>
  <si>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</si>
  <si>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</si>
  <si>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</si>
  <si>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</si>
  <si>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</si>
  <si>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</si>
  <si>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</si>
  <si>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</si>
  <si>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</si>
  <si>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</si>
  <si>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</si>
  <si>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</si>
  <si>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</si>
  <si>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</si>
  <si>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</si>
  <si>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</si>
  <si>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</si>
  <si>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</si>
  <si>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</si>
  <si>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</si>
  <si>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</si>
  <si>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</si>
  <si>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</si>
  <si>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</si>
  <si>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</si>
  <si>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</si>
  <si>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</si>
  <si>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</si>
  <si>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</si>
  <si>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</si>
  <si>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</si>
  <si>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</si>
  <si>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</si>
  <si>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</si>
  <si>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</si>
  <si>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</si>
  <si>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</si>
  <si>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</si>
  <si>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</si>
  <si>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</si>
  <si>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</si>
  <si>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</si>
  <si>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</si>
  <si>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</si>
  <si>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</si>
  <si>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</si>
  <si>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</si>
  <si>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</si>
  <si>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</si>
  <si>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</si>
  <si>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</si>
  <si>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</si>
  <si>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</si>
  <si>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</si>
  <si>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</si>
  <si>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</si>
  <si>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</si>
  <si>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</si>
  <si>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</si>
  <si>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</si>
  <si>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</si>
  <si>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</si>
  <si>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</si>
  <si>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</si>
  <si>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</si>
  <si>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</si>
  <si>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</si>
  <si>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</si>
  <si>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</si>
  <si>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</si>
  <si>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</si>
  <si>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</si>
  <si>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</si>
  <si>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</si>
  <si>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</si>
  <si>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</si>
  <si>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</si>
  <si>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</si>
  <si>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</si>
  <si>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</si>
  <si>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</si>
  <si>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</si>
  <si>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</si>
  <si>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</si>
  <si>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</si>
  <si>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</si>
  <si>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</si>
  <si>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</si>
  <si>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</si>
  <si>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</si>
  <si>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</si>
  <si>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</si>
  <si>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</si>
  <si>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</si>
  <si>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</si>
  <si>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</si>
  <si>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</si>
  <si>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</si>
  <si>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</si>
  <si>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</si>
  <si>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</si>
  <si>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</si>
  <si>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</si>
  <si>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</si>
  <si>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</si>
  <si>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</si>
  <si>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</si>
  <si>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</si>
  <si>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</si>
  <si>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</si>
  <si>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</si>
  <si>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</si>
  <si>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</si>
  <si>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</si>
  <si>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</si>
  <si>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</si>
  <si>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</si>
  <si>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</si>
  <si>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</si>
  <si>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</si>
  <si>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</si>
  <si>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</si>
  <si>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</si>
  <si>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</si>
  <si>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</si>
  <si>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</si>
  <si>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</si>
  <si>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</si>
  <si>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</si>
  <si>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</si>
  <si>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</si>
  <si>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</si>
  <si>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</si>
  <si>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</si>
  <si>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</si>
  <si>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</si>
  <si>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</si>
  <si>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</si>
  <si>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</si>
  <si>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</si>
  <si>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</si>
  <si>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</si>
  <si>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</si>
  <si>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</si>
  <si>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</si>
  <si>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</si>
  <si>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</si>
  <si>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</si>
  <si>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</si>
  <si>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</si>
  <si>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</si>
  <si>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</si>
  <si>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</si>
  <si>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</si>
  <si>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</si>
  <si>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</si>
  <si>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</si>
  <si>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</si>
  <si>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</si>
  <si>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</si>
  <si>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</si>
  <si>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</si>
  <si>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</si>
  <si>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</si>
  <si>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</si>
  <si>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</si>
  <si>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</si>
  <si>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</si>
  <si>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</si>
  <si>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</si>
  <si>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</si>
  <si>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</si>
  <si>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</si>
  <si>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</si>
  <si>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</si>
  <si>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</si>
  <si>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</si>
  <si>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</si>
  <si>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</si>
  <si>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</si>
  <si>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</si>
  <si>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</si>
  <si>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</si>
  <si>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</si>
  <si>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</si>
  <si>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</si>
  <si>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</si>
  <si>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</si>
  <si>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</si>
  <si>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</si>
  <si>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</si>
  <si>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</si>
  <si>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</si>
  <si>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</si>
  <si>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</si>
  <si>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</si>
  <si>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</si>
  <si>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</si>
  <si>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</si>
  <si>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</si>
  <si>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</si>
  <si>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</si>
  <si>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</si>
  <si>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</si>
  <si>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</si>
  <si>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</si>
  <si>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</si>
  <si>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</si>
  <si>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</si>
  <si>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</si>
  <si>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</si>
  <si>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</si>
  <si>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</si>
  <si>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</si>
  <si>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</si>
  <si>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</si>
  <si>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</si>
  <si>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</si>
  <si>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</si>
  <si>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</si>
  <si>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</si>
  <si>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</si>
  <si>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</si>
  <si>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</si>
  <si>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</si>
  <si>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</si>
  <si>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</si>
  <si>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</si>
  <si>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</si>
  <si>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</si>
  <si>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</si>
  <si>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</si>
  <si>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</si>
  <si>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</si>
  <si>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</si>
  <si>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</si>
  <si>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</si>
  <si>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</si>
  <si>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</si>
  <si>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</si>
  <si>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</si>
  <si>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</si>
  <si>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</si>
  <si>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</si>
  <si>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</si>
  <si>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</si>
  <si>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</si>
  <si>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</si>
  <si>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</si>
  <si>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</si>
  <si>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</si>
  <si>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</si>
  <si>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</si>
  <si>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</si>
  <si>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</si>
  <si>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</si>
  <si>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</si>
  <si>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</si>
  <si>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</si>
  <si>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</si>
  <si>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</si>
  <si>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</si>
  <si>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</si>
  <si>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</si>
  <si>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</si>
  <si>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</si>
  <si>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</si>
  <si>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</si>
  <si>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</si>
  <si>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</si>
  <si>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</si>
  <si>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</si>
  <si>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</si>
  <si>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</si>
  <si>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</si>
  <si>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</si>
  <si>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</si>
  <si>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</si>
  <si>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</si>
  <si>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</si>
  <si>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</si>
  <si>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</si>
  <si>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</si>
  <si>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</si>
  <si>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</si>
  <si>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</si>
  <si>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</si>
  <si>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</si>
  <si>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</si>
  <si>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</si>
  <si>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</si>
  <si>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</si>
  <si>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</si>
  <si>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</si>
  <si>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</si>
  <si>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</si>
  <si>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</si>
  <si>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</si>
  <si>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</si>
  <si>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</si>
  <si>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</si>
  <si>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</si>
  <si>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</si>
  <si>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</si>
  <si>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</si>
  <si>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</si>
  <si>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</si>
  <si>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</si>
  <si>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</si>
  <si>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</si>
  <si>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</si>
  <si>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</si>
  <si>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</si>
  <si>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</si>
  <si>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</si>
  <si>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</si>
  <si>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</si>
  <si>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</si>
  <si>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</si>
  <si>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</si>
  <si>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</si>
  <si>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</si>
  <si>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</si>
  <si>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</si>
  <si>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</si>
  <si>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</si>
  <si>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</si>
  <si>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</si>
  <si>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</si>
  <si>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</si>
  <si>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</si>
  <si>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</si>
  <si>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</si>
  <si>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</si>
  <si>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</si>
  <si>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</si>
  <si>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</si>
  <si>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</si>
  <si>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</si>
  <si>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</si>
  <si>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</si>
  <si>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</si>
  <si>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</si>
  <si>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</si>
  <si>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</si>
  <si>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</si>
  <si>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</si>
  <si>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</si>
  <si>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</si>
  <si>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</si>
  <si>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</si>
  <si>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</si>
  <si>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</si>
  <si>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</si>
  <si>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</si>
  <si>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</si>
  <si>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</si>
  <si>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</si>
  <si>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</si>
  <si>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</si>
  <si>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</si>
  <si>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</si>
  <si>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</si>
  <si>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</si>
  <si>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</si>
  <si>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</si>
  <si>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</si>
  <si>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</si>
  <si>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</si>
  <si>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</si>
  <si>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</si>
  <si>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</si>
  <si>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</si>
  <si>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</si>
  <si>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</si>
  <si>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</si>
  <si>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</si>
  <si>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</si>
  <si>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</si>
  <si>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</si>
  <si>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</si>
  <si>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</si>
  <si>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</si>
  <si>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</si>
  <si>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</si>
  <si>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</si>
  <si>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</si>
  <si>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</si>
  <si>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</si>
  <si>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</si>
  <si>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</si>
  <si>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</si>
  <si>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</si>
  <si>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</si>
  <si>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</si>
  <si>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</si>
  <si>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</si>
  <si>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</si>
  <si>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</si>
  <si>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</si>
  <si>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</si>
  <si>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</si>
  <si>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</si>
  <si>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</si>
  <si>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</si>
  <si>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</si>
  <si>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</si>
  <si>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</si>
  <si>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</si>
  <si>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</si>
  <si>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</si>
  <si>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</si>
  <si>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</si>
  <si>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</si>
  <si>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</si>
  <si>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</si>
  <si>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</si>
  <si>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</si>
  <si>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</si>
  <si>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</si>
  <si>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</si>
  <si>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</si>
  <si>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</si>
  <si>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</si>
  <si>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</si>
  <si>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</si>
  <si>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</si>
  <si>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</si>
  <si>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</si>
  <si>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</si>
  <si>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</si>
  <si>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</si>
  <si>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</si>
  <si>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</si>
  <si>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</si>
  <si>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</si>
  <si>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</si>
  <si>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</si>
  <si>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</si>
  <si>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</si>
  <si>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</si>
  <si>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</si>
  <si>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</si>
  <si>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</si>
  <si>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</si>
  <si>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</si>
  <si>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</si>
  <si>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</si>
  <si>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</si>
  <si>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</si>
  <si>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</si>
  <si>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</si>
  <si>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</si>
  <si>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</si>
  <si>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</si>
  <si>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</si>
  <si>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</si>
  <si>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</si>
  <si>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</si>
  <si>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</si>
  <si>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</si>
  <si>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</si>
  <si>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</si>
  <si>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</si>
  <si>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</si>
  <si>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</si>
  <si>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</si>
  <si>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</si>
  <si>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</si>
  <si>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</si>
  <si>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</si>
  <si>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</si>
  <si>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</si>
  <si>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</si>
  <si>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</si>
  <si>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</si>
  <si>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</si>
  <si>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</si>
  <si>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</si>
  <si>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</si>
  <si>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</si>
  <si>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</si>
  <si>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</si>
  <si>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</si>
  <si>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</si>
  <si>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</si>
  <si>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</si>
  <si>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</si>
  <si>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</si>
  <si>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</si>
  <si>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</si>
  <si>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</si>
  <si>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</si>
  <si>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</si>
  <si>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</si>
  <si>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</si>
  <si>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</si>
  <si>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</si>
  <si>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</si>
  <si>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</si>
  <si>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</si>
  <si>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</si>
  <si>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</si>
  <si>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</si>
  <si>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</si>
  <si>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</si>
  <si>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</si>
  <si>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</si>
  <si>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</si>
  <si>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</si>
  <si>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</si>
  <si>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</si>
  <si>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</si>
  <si>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</si>
  <si>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</si>
  <si>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</si>
  <si>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</si>
  <si>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</si>
  <si>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</si>
  <si>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</si>
  <si>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</si>
  <si>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</si>
  <si>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</si>
  <si>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</si>
  <si>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</si>
  <si>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</si>
  <si>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</si>
  <si>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</si>
  <si>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</si>
  <si>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</si>
  <si>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</si>
  <si>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</si>
  <si>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</si>
  <si>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</si>
  <si>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</si>
  <si>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</si>
  <si>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</si>
  <si>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</si>
  <si>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</si>
  <si>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</si>
  <si>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</si>
  <si>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</si>
  <si>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</si>
  <si>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</si>
  <si>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</si>
  <si>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</si>
  <si>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</si>
  <si>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</si>
  <si>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</si>
  <si>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</si>
  <si>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</si>
  <si>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</si>
  <si>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</si>
  <si>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</si>
  <si>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</si>
  <si>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</si>
  <si>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</si>
  <si>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</si>
  <si>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</si>
  <si>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</si>
  <si>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</si>
  <si>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</si>
  <si>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</si>
  <si>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</si>
  <si>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</si>
  <si>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</si>
  <si>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</si>
  <si>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</si>
  <si>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</si>
  <si>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</si>
  <si>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</si>
  <si>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</si>
  <si>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</si>
  <si>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</si>
  <si>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</si>
  <si>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</si>
  <si>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</si>
  <si>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</si>
  <si>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</si>
  <si>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</si>
  <si>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</si>
  <si>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</si>
  <si>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</si>
  <si>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</si>
  <si>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</si>
  <si>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</si>
  <si>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</si>
  <si>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</si>
  <si>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</si>
  <si>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</si>
  <si>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</si>
  <si>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</si>
  <si>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</si>
  <si>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</si>
  <si>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</si>
  <si>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</si>
  <si>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</si>
  <si>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</si>
  <si>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</si>
  <si>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</si>
  <si>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</si>
  <si>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</si>
  <si>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</si>
  <si>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</si>
  <si>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</si>
  <si>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</si>
  <si>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</si>
  <si>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</si>
  <si>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</si>
  <si>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</si>
  <si>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</si>
  <si>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</si>
  <si>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</si>
  <si>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</si>
  <si>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</si>
  <si>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</si>
  <si>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</si>
  <si>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</si>
  <si>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</si>
  <si>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</si>
  <si>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</si>
  <si>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</si>
  <si>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</si>
  <si>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</si>
  <si>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</si>
  <si>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</si>
  <si>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</si>
  <si>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</si>
  <si>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</si>
  <si>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</si>
  <si>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</si>
  <si>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</si>
  <si>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</si>
  <si>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</si>
  <si>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</si>
  <si>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</si>
  <si>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</si>
  <si>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</si>
  <si>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</si>
  <si>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</si>
  <si>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</si>
  <si>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</si>
  <si>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</si>
  <si>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</si>
  <si>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</si>
  <si>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</si>
  <si>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</si>
  <si>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</si>
  <si>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</si>
  <si>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</si>
  <si>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</si>
  <si>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</si>
  <si>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</si>
  <si>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</si>
  <si>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</si>
  <si>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</si>
  <si>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</si>
  <si>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</si>
  <si>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</si>
  <si>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</si>
  <si>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</si>
  <si>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</si>
  <si>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</si>
  <si>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</si>
  <si>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</si>
  <si>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</si>
  <si>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</si>
  <si>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</si>
  <si>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</si>
  <si>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</si>
  <si>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</si>
  <si>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</si>
  <si>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</si>
  <si>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</si>
  <si>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</si>
  <si>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</si>
  <si>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</si>
  <si>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</si>
  <si>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</si>
  <si>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</si>
  <si>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</si>
  <si>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</si>
  <si>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</si>
  <si>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</si>
  <si>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</si>
  <si>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</si>
  <si>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</si>
  <si>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</si>
  <si>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</si>
  <si>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</si>
  <si>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</si>
  <si>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</si>
  <si>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</si>
  <si>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</si>
  <si>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</si>
  <si>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</si>
  <si>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</si>
  <si>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</si>
  <si>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</si>
  <si>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</si>
  <si>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</si>
  <si>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</si>
  <si>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</si>
  <si>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</si>
  <si>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</si>
  <si>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</si>
  <si>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</si>
  <si>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</si>
  <si>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</si>
  <si>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</si>
  <si>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</si>
  <si>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</si>
  <si>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</si>
  <si>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</si>
  <si>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</si>
  <si>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</si>
  <si>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</si>
  <si>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</si>
  <si>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</si>
  <si>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</si>
  <si>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</si>
  <si>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</si>
  <si>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</si>
  <si>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</si>
  <si>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</si>
  <si>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</si>
  <si>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</si>
  <si>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</si>
  <si>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</si>
  <si>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</si>
  <si>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</si>
  <si>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</si>
  <si>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</si>
  <si>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</si>
  <si>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</si>
  <si>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</si>
  <si>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</si>
  <si>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</si>
  <si>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</si>
  <si>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</si>
  <si>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</si>
  <si>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</si>
  <si>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</si>
  <si>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</si>
  <si>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</si>
  <si>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</si>
  <si>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</si>
  <si>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</si>
  <si>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</si>
  <si>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</si>
  <si>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</si>
  <si>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</si>
  <si>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</si>
  <si>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</si>
  <si>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</si>
  <si>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</si>
  <si>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</si>
  <si>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</si>
  <si>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</si>
  <si>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</si>
  <si>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</si>
  <si>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</si>
  <si>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</si>
  <si>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</si>
  <si>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</si>
  <si>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</si>
  <si>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</si>
  <si>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</si>
  <si>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</si>
  <si>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</si>
  <si>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</si>
  <si>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</si>
  <si>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</si>
  <si>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</si>
  <si>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</si>
  <si>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</si>
  <si>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</si>
  <si>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</si>
  <si>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</si>
  <si>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</si>
  <si>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</si>
  <si>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</si>
  <si>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</si>
  <si>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</si>
  <si>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</si>
  <si>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</si>
  <si>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</si>
  <si>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</si>
  <si>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</si>
  <si>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</si>
  <si>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</si>
  <si>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</si>
  <si>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</si>
  <si>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</si>
  <si>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</si>
  <si>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</si>
  <si>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</si>
  <si>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</si>
  <si>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</si>
  <si>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</si>
  <si>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</si>
  <si>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</si>
  <si>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</si>
  <si>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</si>
  <si>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</si>
  <si>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</si>
  <si>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</si>
  <si>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</si>
  <si>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</si>
  <si>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</si>
  <si>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</si>
  <si>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</si>
  <si>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</si>
  <si>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</si>
  <si>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</si>
  <si>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</si>
  <si>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</si>
  <si>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</si>
  <si>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</si>
  <si>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</si>
  <si>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</si>
  <si>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</si>
  <si>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</si>
  <si>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</si>
  <si>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</si>
  <si>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</si>
  <si>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</si>
  <si>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</si>
  <si>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</si>
  <si>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</si>
  <si>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</si>
  <si>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</si>
  <si>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</si>
  <si>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</si>
  <si>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</si>
  <si>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</si>
  <si>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</si>
  <si>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</si>
  <si>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</si>
  <si>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</si>
  <si>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</si>
  <si>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</si>
  <si>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</si>
  <si>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</si>
  <si>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</si>
  <si>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</si>
  <si>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</si>
  <si>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</si>
  <si>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</si>
  <si>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</si>
  <si>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</si>
  <si>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</si>
  <si>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</si>
  <si>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</si>
  <si>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</si>
  <si>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</si>
  <si>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</si>
  <si>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</si>
  <si>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</si>
  <si>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</si>
  <si>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</si>
  <si>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</si>
  <si>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</si>
  <si>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</si>
  <si>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</si>
  <si>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</si>
  <si>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</si>
  <si>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</si>
  <si>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</si>
  <si>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</si>
  <si>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</si>
  <si>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</si>
  <si>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</si>
  <si>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</si>
  <si>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</si>
  <si>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</si>
  <si>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</si>
  <si>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</si>
  <si>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</si>
  <si>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</si>
  <si>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</si>
  <si>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</si>
  <si>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</si>
  <si>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</si>
  <si>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</si>
  <si>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</si>
  <si>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</si>
  <si>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</si>
  <si>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</si>
  <si>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</si>
  <si>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</si>
  <si>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</si>
  <si>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</si>
  <si>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</si>
  <si>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</si>
  <si>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</si>
  <si>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</si>
  <si>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</si>
  <si>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</si>
  <si>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</si>
  <si>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</si>
  <si>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</si>
  <si>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</si>
  <si>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</si>
  <si>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</si>
  <si>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</si>
  <si>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</si>
  <si>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</si>
  <si>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</si>
  <si>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</si>
  <si>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</si>
  <si>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</si>
  <si>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</si>
  <si>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</si>
  <si>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</si>
  <si>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</si>
  <si>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</si>
  <si>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</si>
  <si>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</si>
  <si>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</si>
  <si>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</si>
  <si>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</si>
  <si>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</si>
  <si>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</si>
  <si>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</si>
  <si>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</si>
  <si>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</si>
  <si>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</si>
  <si>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</si>
  <si>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</si>
  <si>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</si>
  <si>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</si>
  <si>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</si>
  <si>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</si>
  <si>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</si>
  <si>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</si>
  <si>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</si>
  <si>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</si>
  <si>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</si>
  <si>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</si>
  <si>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</si>
  <si>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</si>
  <si>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</si>
  <si>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</si>
  <si>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</si>
  <si>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</si>
  <si>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</si>
  <si>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</si>
  <si>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</si>
  <si>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</si>
  <si>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</si>
  <si>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</si>
  <si>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</si>
  <si>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</si>
  <si>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</si>
  <si>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</si>
  <si>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</si>
  <si>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</si>
  <si>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</si>
  <si>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</si>
  <si>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</si>
  <si>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</si>
  <si>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</si>
  <si>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</si>
  <si>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</si>
  <si>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</si>
  <si>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</si>
  <si>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</si>
  <si>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</si>
  <si>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</si>
  <si>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</si>
  <si>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</si>
  <si>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</si>
  <si>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</si>
  <si>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</si>
  <si>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</si>
  <si>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</si>
  <si>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</si>
  <si>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</si>
  <si>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</si>
  <si>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</si>
  <si>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</si>
  <si>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</si>
  <si>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</si>
  <si>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</si>
  <si>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</si>
  <si>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</si>
  <si>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</si>
  <si>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</si>
  <si>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</si>
  <si>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</si>
  <si>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</si>
  <si>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</si>
  <si>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</si>
  <si>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</si>
  <si>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</si>
  <si>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</si>
  <si>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</si>
  <si>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</si>
  <si>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</si>
  <si>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</si>
  <si>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</si>
  <si>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</si>
  <si>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</si>
  <si>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</si>
  <si>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</si>
  <si>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</si>
  <si>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</si>
  <si>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</si>
  <si>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</si>
  <si>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</si>
  <si>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</si>
  <si>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</si>
  <si>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</si>
  <si>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</si>
  <si>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</si>
  <si>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</si>
  <si>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</si>
  <si>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</si>
  <si>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</si>
  <si>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</si>
  <si>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</si>
  <si>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</si>
  <si>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</si>
  <si>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</si>
  <si>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</si>
  <si>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</si>
  <si>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</si>
  <si>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</si>
  <si>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</si>
  <si>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</si>
  <si>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</si>
  <si>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</si>
  <si>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</si>
  <si>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</si>
  <si>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</si>
  <si>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</si>
  <si>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</si>
  <si>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</si>
  <si>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</si>
  <si>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</si>
  <si>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</si>
  <si>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</si>
  <si>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</si>
  <si>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</si>
  <si>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</si>
  <si>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</si>
  <si>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</si>
  <si>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</si>
  <si>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</si>
  <si>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</si>
  <si>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</si>
  <si>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</si>
  <si>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</si>
  <si>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</si>
  <si>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</si>
  <si>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</si>
  <si>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</si>
  <si>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</si>
  <si>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</si>
  <si>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</si>
  <si>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</si>
  <si>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</si>
  <si>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</si>
  <si>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</si>
  <si>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</si>
  <si>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</si>
  <si>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</si>
  <si>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</si>
  <si>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</si>
  <si>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</si>
  <si>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</si>
  <si>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</si>
  <si>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</si>
  <si>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</si>
  <si>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</si>
  <si>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</si>
  <si>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</si>
  <si>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</si>
  <si>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</si>
  <si>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</si>
  <si>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</si>
  <si>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</si>
  <si>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</si>
  <si>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</si>
  <si>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</si>
  <si>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</si>
  <si>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</si>
  <si>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</si>
  <si>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</si>
  <si>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</si>
  <si>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</si>
  <si>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</si>
  <si>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</si>
  <si>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</si>
  <si>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</si>
  <si>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</si>
  <si>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</si>
  <si>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</si>
  <si>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</si>
  <si>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</si>
  <si>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</si>
  <si>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</si>
  <si>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</si>
  <si>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</si>
  <si>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</si>
  <si>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</si>
  <si>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</si>
  <si>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</si>
  <si>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</si>
  <si>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</si>
  <si>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</si>
  <si>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</si>
  <si>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</si>
  <si>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</si>
  <si>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</si>
  <si>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</si>
  <si>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</si>
  <si>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</si>
  <si>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</si>
  <si>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</si>
  <si>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</si>
  <si>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</si>
  <si>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</si>
  <si>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</si>
  <si>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</si>
  <si>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</si>
  <si>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</si>
  <si>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</si>
  <si>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</si>
  <si>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</si>
  <si>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</si>
  <si>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</si>
  <si>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</si>
  <si>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</si>
  <si>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</si>
  <si>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</si>
  <si>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</si>
  <si>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</si>
  <si>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</si>
  <si>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</si>
  <si>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</si>
  <si>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</si>
  <si>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</si>
  <si>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</si>
  <si>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</si>
  <si>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</si>
  <si>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</si>
  <si>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</si>
  <si>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</si>
  <si>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</si>
  <si>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</si>
  <si>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</si>
  <si>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</si>
  <si>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</si>
  <si>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</si>
  <si>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</si>
  <si>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</si>
  <si>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</si>
  <si>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</si>
  <si>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</si>
  <si>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</si>
  <si>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</si>
  <si>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</si>
  <si>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</si>
  <si>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</si>
  <si>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</si>
  <si>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</si>
  <si>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</si>
  <si>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</si>
  <si>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</si>
  <si>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</si>
  <si>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</si>
  <si>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</si>
  <si>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</si>
  <si>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</si>
  <si>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</si>
  <si>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</si>
  <si>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</si>
  <si>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</si>
  <si>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</si>
  <si>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</si>
  <si>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</si>
  <si>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</si>
  <si>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</si>
  <si>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</si>
  <si>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</si>
  <si>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</si>
  <si>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</si>
  <si>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</si>
  <si>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</si>
  <si>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</si>
  <si>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</si>
  <si>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</si>
  <si>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</si>
  <si>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</si>
  <si>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</si>
  <si>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</si>
  <si>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</si>
  <si>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</si>
  <si>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</si>
  <si>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</si>
  <si>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</si>
  <si>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</si>
  <si>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</si>
  <si>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</si>
  <si>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</si>
  <si>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</si>
  <si>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</si>
  <si>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</si>
  <si>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</si>
  <si>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</si>
  <si>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</si>
  <si>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</si>
  <si>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</si>
  <si>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</si>
  <si>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</si>
  <si>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</si>
  <si>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</si>
  <si>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</si>
  <si>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</si>
  <si>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</si>
  <si>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</si>
  <si>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</si>
  <si>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</si>
  <si>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</si>
  <si>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</si>
  <si>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</si>
  <si>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</si>
  <si>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</si>
  <si>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</si>
  <si>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</si>
  <si>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</si>
  <si>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</si>
  <si>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</si>
  <si>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</si>
  <si>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</si>
  <si>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</si>
  <si>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</si>
  <si>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</si>
  <si>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</si>
  <si>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</si>
  <si>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</si>
  <si>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</si>
  <si>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</si>
  <si>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</si>
  <si>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</si>
  <si>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</si>
  <si>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</si>
  <si>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</si>
  <si>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</si>
  <si>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</si>
  <si>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</si>
  <si>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</si>
  <si>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</si>
  <si>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</si>
  <si>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</si>
  <si>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</si>
  <si>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</si>
  <si>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</si>
  <si>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</si>
  <si>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</si>
  <si>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</si>
  <si>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</si>
  <si>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</si>
  <si>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</si>
  <si>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</si>
  <si>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</si>
  <si>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</si>
  <si>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</si>
  <si>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</si>
  <si>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</si>
  <si>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</si>
  <si>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</si>
  <si>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</si>
  <si>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</si>
  <si>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</si>
  <si>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</si>
  <si>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</si>
  <si>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</si>
  <si>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</si>
  <si>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</si>
  <si>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</si>
  <si>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</si>
  <si>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</si>
  <si>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</si>
  <si>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</si>
  <si>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</si>
  <si>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</si>
  <si>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</si>
  <si>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</si>
  <si>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</si>
  <si>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</si>
  <si>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</si>
  <si>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</si>
  <si>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</si>
  <si>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</si>
  <si>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</si>
  <si>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</si>
  <si>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</si>
  <si>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</si>
  <si>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</si>
  <si>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</si>
  <si>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</si>
  <si>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</si>
  <si>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</si>
  <si>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</si>
  <si>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</si>
  <si>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</si>
  <si>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</si>
  <si>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</si>
  <si>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</si>
  <si>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</si>
  <si>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</si>
  <si>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</si>
  <si>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</si>
  <si>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</si>
  <si>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</si>
  <si>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</si>
  <si>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</si>
  <si>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</si>
  <si>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</si>
  <si>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</si>
  <si>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</si>
  <si>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</si>
  <si>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</si>
  <si>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</si>
  <si>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</si>
  <si>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</si>
  <si>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</si>
  <si>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</si>
  <si>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</si>
  <si>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</si>
  <si>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</si>
  <si>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</si>
  <si>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</si>
  <si>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</si>
  <si>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</si>
  <si>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</si>
  <si>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</si>
  <si>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</si>
  <si>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</si>
  <si>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</si>
  <si>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</si>
  <si>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</si>
  <si>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</si>
  <si>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</si>
  <si>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</si>
  <si>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</si>
  <si>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</si>
  <si>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</si>
  <si>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</si>
  <si>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</si>
  <si>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</si>
  <si>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</si>
  <si>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</si>
  <si>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</si>
  <si>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</si>
  <si>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</si>
  <si>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</si>
  <si>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</si>
  <si>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</si>
  <si>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</si>
  <si>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</si>
  <si>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</si>
  <si>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</si>
  <si>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</si>
  <si>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</si>
  <si>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</si>
  <si>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</si>
  <si>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</si>
  <si>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</si>
  <si>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</si>
  <si>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</si>
  <si>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</si>
  <si>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</si>
  <si>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</si>
  <si>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</si>
  <si>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</si>
  <si>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</si>
  <si>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</si>
  <si>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</si>
  <si>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</si>
  <si>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</si>
  <si>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</si>
  <si>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</si>
  <si>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</si>
  <si>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</si>
  <si>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</si>
  <si>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</si>
  <si>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</si>
  <si>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</si>
  <si>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</si>
  <si>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</si>
  <si>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</si>
  <si>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</si>
  <si>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</si>
  <si>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</si>
  <si>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</si>
  <si>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</si>
  <si>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</si>
  <si>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</si>
  <si>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</si>
  <si>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</si>
  <si>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</si>
  <si>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</si>
  <si>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</si>
  <si>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</si>
  <si>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</si>
  <si>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</si>
  <si>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</si>
  <si>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</si>
  <si>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</si>
  <si>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</si>
  <si>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</si>
  <si>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</si>
  <si>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</si>
  <si>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</si>
  <si>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</si>
  <si>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</si>
  <si>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</si>
  <si>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</si>
  <si>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</si>
  <si>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</si>
  <si>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</si>
  <si>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</si>
  <si>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</si>
  <si>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</si>
  <si>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</si>
  <si>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</si>
  <si>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</si>
  <si>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</si>
  <si>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</si>
  <si>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</si>
  <si>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</si>
  <si>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</si>
  <si>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</si>
  <si>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</si>
  <si>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</si>
  <si>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</si>
  <si>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</si>
  <si>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</si>
  <si>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</si>
  <si>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</si>
  <si>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</si>
  <si>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</si>
  <si>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</si>
  <si>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</si>
  <si>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</si>
  <si>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</si>
  <si>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</si>
  <si>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</si>
  <si>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</si>
  <si>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</si>
  <si>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</si>
  <si>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</si>
  <si>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</si>
  <si>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</si>
  <si>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</si>
  <si>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</si>
  <si>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</si>
  <si>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</si>
  <si>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</si>
  <si>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</si>
  <si>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</si>
  <si>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</si>
  <si>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</si>
  <si>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</si>
  <si>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</si>
  <si>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</si>
  <si>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</si>
  <si>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</si>
  <si>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</si>
  <si>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</si>
  <si>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</si>
  <si>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</si>
  <si>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</si>
  <si>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</si>
  <si>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</si>
  <si>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</si>
  <si>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</si>
  <si>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</si>
  <si>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</si>
  <si>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</si>
  <si>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</si>
  <si>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</si>
  <si>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</si>
  <si>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</si>
  <si>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</si>
  <si>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</si>
  <si>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</si>
  <si>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</si>
  <si>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</si>
  <si>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</si>
  <si>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</si>
  <si>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</si>
  <si>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</si>
  <si>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</si>
  <si>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</si>
  <si>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</si>
  <si>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</si>
  <si>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</si>
  <si>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</si>
  <si>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</si>
  <si>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</si>
  <si>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</si>
  <si>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</si>
  <si>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</si>
  <si>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</si>
  <si>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</si>
  <si>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</si>
  <si>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</si>
  <si>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</si>
  <si>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</si>
  <si>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</si>
  <si>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</si>
  <si>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</si>
  <si>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</si>
  <si>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</si>
  <si>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</si>
  <si>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</si>
  <si>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</si>
  <si>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</si>
  <si>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</si>
  <si>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</si>
  <si>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</si>
  <si>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</si>
  <si>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</si>
  <si>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</si>
  <si>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</si>
  <si>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</si>
  <si>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</si>
  <si>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</si>
  <si>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</si>
  <si>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</si>
  <si>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</si>
  <si>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</si>
  <si>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</si>
  <si>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</si>
  <si>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</si>
  <si>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</si>
  <si>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</si>
  <si>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</si>
  <si>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</si>
  <si>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</si>
  <si>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</si>
  <si>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</si>
  <si>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</si>
  <si>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</si>
  <si>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</si>
  <si>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</si>
  <si>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</si>
  <si>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</si>
  <si>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</si>
  <si>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</si>
  <si>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</si>
  <si>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</si>
  <si>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</si>
  <si>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</si>
  <si>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</si>
  <si>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</si>
  <si>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</si>
  <si>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</si>
  <si>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</si>
  <si>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</si>
  <si>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</si>
  <si>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</si>
  <si>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</si>
  <si>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</si>
  <si>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</si>
  <si>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</si>
  <si>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</si>
  <si>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</si>
  <si>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</si>
  <si>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</si>
  <si>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</si>
  <si>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</si>
  <si>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</si>
  <si>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</si>
  <si>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</si>
  <si>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</si>
  <si>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</si>
  <si>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</si>
  <si>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</si>
  <si>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</si>
  <si>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</si>
  <si>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</si>
  <si>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</si>
  <si>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</si>
  <si>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</si>
  <si>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</si>
  <si>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</si>
  <si>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</si>
  <si>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</si>
  <si>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</si>
  <si>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</si>
  <si>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</si>
  <si>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</si>
  <si>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</si>
  <si>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</si>
  <si>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</si>
  <si>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</si>
  <si>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</si>
  <si>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</si>
  <si>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</si>
  <si>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</si>
  <si>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</si>
  <si>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</si>
  <si>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</si>
  <si>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</si>
  <si>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</si>
  <si>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</si>
  <si>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</si>
  <si>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</si>
  <si>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</si>
  <si>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</si>
  <si>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</si>
  <si>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</si>
  <si>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</si>
  <si>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</si>
  <si>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</si>
  <si>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</si>
  <si>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</si>
  <si>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</si>
  <si>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</si>
  <si>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</si>
  <si>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</si>
  <si>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</si>
  <si>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</si>
  <si>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</si>
  <si>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</si>
  <si>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</si>
  <si>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</si>
  <si>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</si>
  <si>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</si>
  <si>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</si>
  <si>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</si>
  <si>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</si>
  <si>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</si>
  <si>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</si>
  <si>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</si>
  <si>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</si>
  <si>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</si>
  <si>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</si>
  <si>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</si>
  <si>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</si>
  <si>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</si>
  <si>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</si>
  <si>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</si>
  <si>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</si>
  <si>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</si>
  <si>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</si>
  <si>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</si>
  <si>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</si>
  <si>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</si>
  <si>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</si>
  <si>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</si>
  <si>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</si>
  <si>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</si>
  <si>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</si>
  <si>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</si>
  <si>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</si>
  <si>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</si>
  <si>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</si>
  <si>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</si>
  <si>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</si>
  <si>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</si>
  <si>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</si>
  <si>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</si>
  <si>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</si>
  <si>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</si>
  <si>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</si>
  <si>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</si>
  <si>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</si>
  <si>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</si>
  <si>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</si>
  <si>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</si>
  <si>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</si>
  <si>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</si>
  <si>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</si>
  <si>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</si>
  <si>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</si>
  <si>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</si>
  <si>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</si>
  <si>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</si>
  <si>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</si>
  <si>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</si>
  <si>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</si>
  <si>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</si>
  <si>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</si>
  <si>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</si>
  <si>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</si>
  <si>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</si>
  <si>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</si>
  <si>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</si>
  <si>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</si>
  <si>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</si>
  <si>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</si>
  <si>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</si>
  <si>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</si>
  <si>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</si>
  <si>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</si>
  <si>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</si>
  <si>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</si>
  <si>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</si>
  <si>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</si>
  <si>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</si>
  <si>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</si>
  <si>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</si>
  <si>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</si>
  <si>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</si>
  <si>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</si>
  <si>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</si>
  <si>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</si>
  <si>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</si>
  <si>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</si>
  <si>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</si>
  <si>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</si>
  <si>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</si>
  <si>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</si>
  <si>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</si>
  <si>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</si>
  <si>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</si>
  <si>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</si>
  <si>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</si>
  <si>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</si>
  <si>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</si>
  <si>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</si>
  <si>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</si>
  <si>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</si>
  <si>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</si>
  <si>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</si>
  <si>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</si>
  <si>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</si>
  <si>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</si>
  <si>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</si>
  <si>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</si>
  <si>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</si>
  <si>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</si>
  <si>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</si>
  <si>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</si>
  <si>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</si>
  <si>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</si>
  <si>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</si>
  <si>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</si>
  <si>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</si>
  <si>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</si>
  <si>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</si>
  <si>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</si>
  <si>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</si>
  <si>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</si>
  <si>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</si>
  <si>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</si>
  <si>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</si>
  <si>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</si>
  <si>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</si>
  <si>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</si>
  <si>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</si>
  <si>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</si>
  <si>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</si>
  <si>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</si>
  <si>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</si>
  <si>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</si>
  <si>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</si>
  <si>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</si>
  <si>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</si>
  <si>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</si>
  <si>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</si>
  <si>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</si>
  <si>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</si>
  <si>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</si>
  <si>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</si>
  <si>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</si>
  <si>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</si>
  <si>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</si>
  <si>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</si>
  <si>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</si>
  <si>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</si>
  <si>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</si>
  <si>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</si>
  <si>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</si>
  <si>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</si>
  <si>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</si>
  <si>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</si>
  <si>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</si>
  <si>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</si>
  <si>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</si>
  <si>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</si>
  <si>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</si>
  <si>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</si>
  <si>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</si>
  <si>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</si>
  <si>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</si>
  <si>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</si>
  <si>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</si>
  <si>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</si>
  <si>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</si>
  <si>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</si>
  <si>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</si>
  <si>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</si>
  <si>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</si>
  <si>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</si>
  <si>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</si>
  <si>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</si>
  <si>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</si>
  <si>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</si>
  <si>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</si>
  <si>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</si>
  <si>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</si>
  <si>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</si>
  <si>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</si>
  <si>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</si>
  <si>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</si>
  <si>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</si>
  <si>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</si>
  <si>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</si>
  <si>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</si>
  <si>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</si>
  <si>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</si>
  <si>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</si>
  <si>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</si>
  <si>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</si>
  <si>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</si>
  <si>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</si>
  <si>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</si>
  <si>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</si>
  <si>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</si>
  <si>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</si>
  <si>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</si>
  <si>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</si>
  <si>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</si>
  <si>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</si>
  <si>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</si>
  <si>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</si>
  <si>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</si>
  <si>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</si>
  <si>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</si>
  <si>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</si>
  <si>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</si>
  <si>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</si>
  <si>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</si>
  <si>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</si>
  <si>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</si>
  <si>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</si>
  <si>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</si>
  <si>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</si>
  <si>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</si>
  <si>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</si>
  <si>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</si>
  <si>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</si>
  <si>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</si>
  <si>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</si>
  <si>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</si>
  <si>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</si>
  <si>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</si>
  <si>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</si>
  <si>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</si>
  <si>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</si>
  <si>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</si>
  <si>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</si>
  <si>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</si>
  <si>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</si>
  <si>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</si>
  <si>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</si>
  <si>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</si>
  <si>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</si>
  <si>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</si>
  <si>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</si>
  <si>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</si>
  <si>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</si>
  <si>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</si>
  <si>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</si>
  <si>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</si>
  <si>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</si>
  <si>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</si>
  <si>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</si>
  <si>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</si>
  <si>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</si>
  <si>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</si>
  <si>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</si>
  <si>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</si>
  <si>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</si>
  <si>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</si>
  <si>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</si>
  <si>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</si>
  <si>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</si>
  <si>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</si>
  <si>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</si>
  <si>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</si>
  <si>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</si>
  <si>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</si>
  <si>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</si>
  <si>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</si>
  <si>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</si>
  <si>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</si>
  <si>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</si>
  <si>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</si>
  <si>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</si>
  <si>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</si>
  <si>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</si>
  <si>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</si>
  <si>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</si>
  <si>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</si>
  <si>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</si>
  <si>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</si>
  <si>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</si>
  <si>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</si>
  <si>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</si>
  <si>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</si>
  <si>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</si>
  <si>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</si>
  <si>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</si>
  <si>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</si>
  <si>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</si>
  <si>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</si>
  <si>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</si>
  <si>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</si>
  <si>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</si>
  <si>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</si>
  <si>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</si>
  <si>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</si>
  <si>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</si>
  <si>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</si>
  <si>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</si>
  <si>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</si>
  <si>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</si>
  <si>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</si>
  <si>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</si>
  <si>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</si>
  <si>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</si>
  <si>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</si>
  <si>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</si>
  <si>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</si>
  <si>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</si>
  <si>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</si>
  <si>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</si>
  <si>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</si>
  <si>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</si>
  <si>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</si>
  <si>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</si>
  <si>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</si>
  <si>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</si>
  <si>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</si>
  <si>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</si>
  <si>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</si>
  <si>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</si>
  <si>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</si>
  <si>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</si>
  <si>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</si>
  <si>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</si>
  <si>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</si>
  <si>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</si>
  <si>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</si>
  <si>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</si>
  <si>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</si>
  <si>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</si>
  <si>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</si>
  <si>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</si>
  <si>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</si>
  <si>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</si>
  <si>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</si>
  <si>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</si>
  <si>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</si>
  <si>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</si>
  <si>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</si>
  <si>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</si>
  <si>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</si>
  <si>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</si>
  <si>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</si>
  <si>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</si>
  <si>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</si>
  <si>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</si>
  <si>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</si>
  <si>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</si>
  <si>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</si>
  <si>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</si>
  <si>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</si>
  <si>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</si>
  <si>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</si>
  <si>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</si>
  <si>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</si>
  <si>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</si>
  <si>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</si>
  <si>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</si>
  <si>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</si>
  <si>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</si>
  <si>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</si>
  <si>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</si>
  <si>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</si>
  <si>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</si>
  <si>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</si>
  <si>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</si>
  <si>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</si>
  <si>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</si>
  <si>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</si>
  <si>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</si>
  <si>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</si>
  <si>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</si>
  <si>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</si>
  <si>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</si>
  <si>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</si>
  <si>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</si>
  <si>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</si>
  <si>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</si>
  <si>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</si>
  <si>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</si>
  <si>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</si>
  <si>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</si>
  <si>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</si>
  <si>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</si>
  <si>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</si>
  <si>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</si>
  <si>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</si>
  <si>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</si>
  <si>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</si>
  <si>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</si>
  <si>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</si>
  <si>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</si>
  <si>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</si>
  <si>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</si>
  <si>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</si>
  <si>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</si>
  <si>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</si>
  <si>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</si>
  <si>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</si>
  <si>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</si>
  <si>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</si>
  <si>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</si>
  <si>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</si>
  <si>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</si>
  <si>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</si>
  <si>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</si>
  <si>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</si>
  <si>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</si>
  <si>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</si>
  <si>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</si>
  <si>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</si>
  <si>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</si>
  <si>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</si>
  <si>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</si>
  <si>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</si>
  <si>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</si>
  <si>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</si>
  <si>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</si>
  <si>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</si>
  <si>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</si>
  <si>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</si>
  <si>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</si>
  <si>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</si>
  <si>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</si>
  <si>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</si>
  <si>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</si>
  <si>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</si>
  <si>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</si>
  <si>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</si>
  <si>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</si>
  <si>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</si>
  <si>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</si>
  <si>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</si>
  <si>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</si>
  <si>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</si>
  <si>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</si>
  <si>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</si>
  <si>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</si>
  <si>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</si>
  <si>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</si>
  <si>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</si>
  <si>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</si>
  <si>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</si>
  <si>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</si>
  <si>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</si>
  <si>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</si>
  <si>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</si>
  <si>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</si>
  <si>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</si>
  <si>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</si>
  <si>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</si>
  <si>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</si>
  <si>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</si>
  <si>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</si>
  <si>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</si>
  <si>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</si>
  <si>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</si>
  <si>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</si>
  <si>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</si>
  <si>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</si>
  <si>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</si>
  <si>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</si>
  <si>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</si>
  <si>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</si>
  <si>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</si>
  <si>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</si>
  <si>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</si>
  <si>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</si>
  <si>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</si>
  <si>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</si>
  <si>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</si>
  <si>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</si>
  <si>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</si>
  <si>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</si>
  <si>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</si>
  <si>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</si>
  <si>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</si>
  <si>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</si>
  <si>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</si>
  <si>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</si>
  <si>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</si>
  <si>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</si>
  <si>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</si>
  <si>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</si>
  <si>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</si>
  <si>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</si>
  <si>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</si>
  <si>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</si>
  <si>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</si>
  <si>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</si>
  <si>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</si>
  <si>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</si>
  <si>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</si>
  <si>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</si>
  <si>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</si>
  <si>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</si>
  <si>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</si>
  <si>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</si>
  <si>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</si>
  <si>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</si>
  <si>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</si>
  <si>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</si>
  <si>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</si>
  <si>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</si>
  <si>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</si>
  <si>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</si>
  <si>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</si>
  <si>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</si>
  <si>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</si>
  <si>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</si>
  <si>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</si>
  <si>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</si>
  <si>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</si>
  <si>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</si>
  <si>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</si>
  <si>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</si>
  <si>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</si>
  <si>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</si>
  <si>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</si>
  <si>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</si>
  <si>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</si>
  <si>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</si>
  <si>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</si>
  <si>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</si>
  <si>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</si>
  <si>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</si>
  <si>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</si>
  <si>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</si>
  <si>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</si>
  <si>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</si>
  <si>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</si>
  <si>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</si>
  <si>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</si>
  <si>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</si>
  <si>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</si>
  <si>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</si>
  <si>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</si>
  <si>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</si>
  <si>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</si>
  <si>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</si>
  <si>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</si>
  <si>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</si>
  <si>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</si>
  <si>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</si>
  <si>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</si>
  <si>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</si>
  <si>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</si>
  <si>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</si>
  <si>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</si>
  <si>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</si>
  <si>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</si>
  <si>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</si>
  <si>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</si>
  <si>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</si>
  <si>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</si>
  <si>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</si>
  <si>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</si>
  <si>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</si>
  <si>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</si>
  <si>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</si>
  <si>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</si>
  <si>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</si>
  <si>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</si>
  <si>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</si>
  <si>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</si>
  <si>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</si>
  <si>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</si>
  <si>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</si>
  <si>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</si>
  <si>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</si>
  <si>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</si>
  <si>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</si>
  <si>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</si>
  <si>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</si>
  <si>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</si>
  <si>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</si>
  <si>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</si>
  <si>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</si>
  <si>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</si>
  <si>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</si>
  <si>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</si>
  <si>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</si>
  <si>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</si>
  <si>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</si>
  <si>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</si>
  <si>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</si>
  <si>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</si>
  <si>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</si>
  <si>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</si>
  <si>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</si>
  <si>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</si>
  <si>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</si>
  <si>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</si>
  <si>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</si>
  <si>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</si>
  <si>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</si>
  <si>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</si>
  <si>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</si>
  <si>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</si>
  <si>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</si>
  <si>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</si>
  <si>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</si>
  <si>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</si>
  <si>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</si>
  <si>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</si>
  <si>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</si>
  <si>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</si>
  <si>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</si>
  <si>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</si>
  <si>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</si>
  <si>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</si>
  <si>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</si>
  <si>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</si>
  <si>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</si>
  <si>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</si>
  <si>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</si>
  <si>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</si>
  <si>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</si>
  <si>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</si>
  <si>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</si>
  <si>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</si>
  <si>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</si>
  <si>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</si>
  <si>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</si>
  <si>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</si>
  <si>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</si>
  <si>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</si>
  <si>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</si>
  <si>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</si>
  <si>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</si>
  <si>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</si>
  <si>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</si>
  <si>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</si>
  <si>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</si>
  <si>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</si>
  <si>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</si>
  <si>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</si>
  <si>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</si>
  <si>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</si>
  <si>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</si>
  <si>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</si>
  <si>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</si>
  <si>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</si>
  <si>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</si>
  <si>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</si>
  <si>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</si>
  <si>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</si>
  <si>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</si>
  <si>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</si>
  <si>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</si>
  <si>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</si>
  <si>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</si>
  <si>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</si>
  <si>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</si>
  <si>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</si>
  <si>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</si>
  <si>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</si>
  <si>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</si>
  <si>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</si>
  <si>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</si>
  <si>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</si>
  <si>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</si>
  <si>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</si>
  <si>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</si>
  <si>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</si>
  <si>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</si>
  <si>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</si>
  <si>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</si>
  <si>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</si>
  <si>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</si>
  <si>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</si>
  <si>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</si>
  <si>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</si>
  <si>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</si>
  <si>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</si>
  <si>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</si>
  <si>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</si>
  <si>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</si>
  <si>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</si>
  <si>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</si>
  <si>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</si>
  <si>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</si>
  <si>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</si>
  <si>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</si>
  <si>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</si>
  <si>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</si>
  <si>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</si>
  <si>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</si>
  <si>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</si>
  <si>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</si>
  <si>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</si>
  <si>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</si>
  <si>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</si>
  <si>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</si>
  <si>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</si>
  <si>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</si>
  <si>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</si>
  <si>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</si>
  <si>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</si>
  <si>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</si>
  <si>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</si>
  <si>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</si>
  <si>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</si>
  <si>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</si>
  <si>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</si>
  <si>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</si>
  <si>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</si>
  <si>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</si>
  <si>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</si>
  <si>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</si>
  <si>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</si>
  <si>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</si>
  <si>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</si>
  <si>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</si>
  <si>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</si>
  <si>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</si>
  <si>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</si>
  <si>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</si>
  <si>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</si>
  <si>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</si>
  <si>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</si>
  <si>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</si>
  <si>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</si>
  <si>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</si>
  <si>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</si>
  <si>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</si>
  <si>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</si>
  <si>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</si>
  <si>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</si>
  <si>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</si>
  <si>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</si>
  <si>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</si>
  <si>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</si>
  <si>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</si>
  <si>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</si>
  <si>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</si>
  <si>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</si>
  <si>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</si>
  <si>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</si>
  <si>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</si>
  <si>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</si>
  <si>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</si>
  <si>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</si>
  <si>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</si>
  <si>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</si>
  <si>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</si>
  <si>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</si>
  <si>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</si>
  <si>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</si>
  <si>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</si>
  <si>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</si>
  <si>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</si>
  <si>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</si>
  <si>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</si>
  <si>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</si>
  <si>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</si>
  <si>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</si>
  <si>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</si>
  <si>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</si>
  <si>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</si>
  <si>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</si>
  <si>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</si>
  <si>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</si>
  <si>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</si>
  <si>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</si>
  <si>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</si>
  <si>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</si>
  <si>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</si>
  <si>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</si>
  <si>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</si>
  <si>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</si>
  <si>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</si>
  <si>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</si>
  <si>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</si>
  <si>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</si>
  <si>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</si>
  <si>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</si>
  <si>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</si>
  <si>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</si>
  <si>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</si>
  <si>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</si>
  <si>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</si>
  <si>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</si>
  <si>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</si>
  <si>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</si>
  <si>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</si>
  <si>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</si>
  <si>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</si>
  <si>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</si>
  <si>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</si>
  <si>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</si>
  <si>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</si>
  <si>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</si>
  <si>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</si>
  <si>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</si>
  <si>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</si>
  <si>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</si>
  <si>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</si>
  <si>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</si>
  <si>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</si>
  <si>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</si>
  <si>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</si>
  <si>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</si>
  <si>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</si>
  <si>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</si>
  <si>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</si>
  <si>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</si>
  <si>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</si>
  <si>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</si>
  <si>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</si>
  <si>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</si>
  <si>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</si>
  <si>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</si>
  <si>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</si>
  <si>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</si>
  <si>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</si>
  <si>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</si>
  <si>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</si>
  <si>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</si>
  <si>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</si>
  <si>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</si>
  <si>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</si>
  <si>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</si>
  <si>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</si>
  <si>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</si>
  <si>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</si>
  <si>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</si>
  <si>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</si>
  <si>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</si>
  <si>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</si>
  <si>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</si>
  <si>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</si>
  <si>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</si>
  <si>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</si>
  <si>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</si>
  <si>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</si>
  <si>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</si>
  <si>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</si>
  <si>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</si>
  <si>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</si>
  <si>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</si>
  <si>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</si>
  <si>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</si>
  <si>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</si>
  <si>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</si>
  <si>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</si>
  <si>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</si>
  <si>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</si>
  <si>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</si>
  <si>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</si>
  <si>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</si>
  <si>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</si>
  <si>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</si>
  <si>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</si>
  <si>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</si>
  <si>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</si>
  <si>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</si>
  <si>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</si>
  <si>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</si>
  <si>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</si>
  <si>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</si>
  <si>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</si>
  <si>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</si>
  <si>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</si>
  <si>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</si>
  <si>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</si>
  <si>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</si>
  <si>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</si>
  <si>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</si>
  <si>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</si>
  <si>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</si>
  <si>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</si>
  <si>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</si>
  <si>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</si>
  <si>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</si>
  <si>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</si>
  <si>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</si>
  <si>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</si>
  <si>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</si>
  <si>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</si>
  <si>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</si>
  <si>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</si>
  <si>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</si>
  <si>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</si>
  <si>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</si>
  <si>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</si>
  <si>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</si>
  <si>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</si>
  <si>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</si>
  <si>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</si>
  <si>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</si>
  <si>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</si>
  <si>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</si>
  <si>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</si>
  <si>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</si>
  <si>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</si>
  <si>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</si>
  <si>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</si>
  <si>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</si>
  <si>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</si>
  <si>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</si>
  <si>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</si>
  <si>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</si>
  <si>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</si>
  <si>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</si>
  <si>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</si>
  <si>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</si>
  <si>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</si>
  <si>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</si>
  <si>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</si>
  <si>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</si>
  <si>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</si>
  <si>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</si>
  <si>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</si>
  <si>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</si>
  <si>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</si>
  <si>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</si>
  <si>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</si>
  <si>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</si>
  <si>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</si>
  <si>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</si>
  <si>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</si>
  <si>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</si>
  <si>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</si>
  <si>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</si>
  <si>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</si>
  <si>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</si>
  <si>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</si>
  <si>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</si>
  <si>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</si>
  <si>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</si>
  <si>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</si>
  <si>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</si>
  <si>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</si>
  <si>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</si>
  <si>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</si>
  <si>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</si>
  <si>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</si>
  <si>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</si>
  <si>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</si>
  <si>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</si>
  <si>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</si>
  <si>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</si>
  <si>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</si>
  <si>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</si>
  <si>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</si>
  <si>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</si>
  <si>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</si>
  <si>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</si>
  <si>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</si>
  <si>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</si>
  <si>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</si>
  <si>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</si>
  <si>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</si>
  <si>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</si>
  <si>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</si>
  <si>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</si>
  <si>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</si>
  <si>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</si>
  <si>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</si>
  <si>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</si>
  <si>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</si>
  <si>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</si>
  <si>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</si>
  <si>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</si>
  <si>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</si>
  <si>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</si>
  <si>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</si>
  <si>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</si>
  <si>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</si>
  <si>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</si>
  <si>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</si>
  <si>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</si>
  <si>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</si>
  <si>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</si>
  <si>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</si>
  <si>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</si>
  <si>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</si>
  <si>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</si>
  <si>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</si>
  <si>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</si>
  <si>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</si>
  <si>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</si>
  <si>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</si>
  <si>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</si>
  <si>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</si>
  <si>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</si>
  <si>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</si>
  <si>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</si>
  <si>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</si>
  <si>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</si>
  <si>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</si>
  <si>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</si>
  <si>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</si>
  <si>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</si>
  <si>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</si>
  <si>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</si>
  <si>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</si>
  <si>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</si>
  <si>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</si>
  <si>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</si>
  <si>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</si>
  <si>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</si>
  <si>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</si>
  <si>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</si>
  <si>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</si>
  <si>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</si>
  <si>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</si>
  <si>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</si>
  <si>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</si>
  <si>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</si>
  <si>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</si>
  <si>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</si>
  <si>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</si>
  <si>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</si>
  <si>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</si>
  <si>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</si>
  <si>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</si>
  <si>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</si>
  <si>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</si>
  <si>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</si>
  <si>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</si>
  <si>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</si>
  <si>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</si>
  <si>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</si>
  <si>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</si>
  <si>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</si>
  <si>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</si>
  <si>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</si>
  <si>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</si>
  <si>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</si>
  <si>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</si>
  <si>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</si>
  <si>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</si>
  <si>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</si>
  <si>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</si>
  <si>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</si>
  <si>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</si>
  <si>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</si>
  <si>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</si>
  <si>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</si>
  <si>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</si>
  <si>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</si>
  <si>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</si>
  <si>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</si>
  <si>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</si>
  <si>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</si>
  <si>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</si>
  <si>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</si>
  <si>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</si>
  <si>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</si>
  <si>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</si>
  <si>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</si>
  <si>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</si>
  <si>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</si>
  <si>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</si>
  <si>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</si>
  <si>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</si>
  <si>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</si>
  <si>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</si>
  <si>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</si>
  <si>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</si>
  <si>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</si>
  <si>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</si>
  <si>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</si>
  <si>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</si>
  <si>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</si>
  <si>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</si>
  <si>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</si>
  <si>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</si>
  <si>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</si>
  <si>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</si>
  <si>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</si>
  <si>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</si>
  <si>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</si>
  <si>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</si>
  <si>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</si>
  <si>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</si>
  <si>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</si>
  <si>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</si>
  <si>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</si>
  <si>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</si>
  <si>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</si>
  <si>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</si>
  <si>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</si>
  <si>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</si>
  <si>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</si>
  <si>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</si>
  <si>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</si>
  <si>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</si>
  <si>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</si>
  <si>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</si>
  <si>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</si>
  <si>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</si>
  <si>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</si>
  <si>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</si>
  <si>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</si>
  <si>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</si>
  <si>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</si>
  <si>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</si>
  <si>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</si>
  <si>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</si>
  <si>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</si>
  <si>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</si>
  <si>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</si>
  <si>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</si>
  <si>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</si>
  <si>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</si>
  <si>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</si>
  <si>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</si>
  <si>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</si>
  <si>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</si>
  <si>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</si>
  <si>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</si>
  <si>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</si>
  <si>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</si>
  <si>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</si>
  <si>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</si>
  <si>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</si>
  <si>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</si>
  <si>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</si>
  <si>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</si>
  <si>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</si>
  <si>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</si>
  <si>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</si>
  <si>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</si>
  <si>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</si>
  <si>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</si>
  <si>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</si>
  <si>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</si>
  <si>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</si>
  <si>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</si>
  <si>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</si>
  <si>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</si>
  <si>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</si>
  <si>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</si>
  <si>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</si>
  <si>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</si>
  <si>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</si>
  <si>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</si>
  <si>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</si>
  <si>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</si>
  <si>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</si>
  <si>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</si>
  <si>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</si>
  <si>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</si>
  <si>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</si>
  <si>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</si>
  <si>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</si>
  <si>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</si>
  <si>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</si>
  <si>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</si>
  <si>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</si>
  <si>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</si>
  <si>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</si>
  <si>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</si>
  <si>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</si>
  <si>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</si>
  <si>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</si>
  <si>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</si>
  <si>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</si>
  <si>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</si>
  <si>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</si>
  <si>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</si>
  <si>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</si>
  <si>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</si>
  <si>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</si>
  <si>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</si>
  <si>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</si>
  <si>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</si>
  <si>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</si>
  <si>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</si>
  <si>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</si>
  <si>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</si>
  <si>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</si>
  <si>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</si>
  <si>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</si>
  <si>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</si>
  <si>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</si>
  <si>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</si>
  <si>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</si>
  <si>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</si>
  <si>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</si>
  <si>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</si>
  <si>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</si>
  <si>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</si>
  <si>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</si>
  <si>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</si>
  <si>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</si>
  <si>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</si>
  <si>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</si>
  <si>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</si>
  <si>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</si>
  <si>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</si>
  <si>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</si>
  <si>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</si>
  <si>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</si>
  <si>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</si>
  <si>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</si>
  <si>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</si>
  <si>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</si>
  <si>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</si>
  <si>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</si>
  <si>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</si>
  <si>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</si>
  <si>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</si>
  <si>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</si>
  <si>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</si>
  <si>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</si>
  <si>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</si>
  <si>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</si>
  <si>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</si>
  <si>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</si>
  <si>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</si>
  <si>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</si>
  <si>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</si>
  <si>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</si>
  <si>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</si>
  <si>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</si>
  <si>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</si>
  <si>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</si>
  <si>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</si>
  <si>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</si>
  <si>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</si>
  <si>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</si>
  <si>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</si>
  <si>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</si>
  <si>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</si>
  <si>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</si>
  <si>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</si>
  <si>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</si>
  <si>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</si>
  <si>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</si>
  <si>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</si>
  <si>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</si>
  <si>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</si>
  <si>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</si>
  <si>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</si>
  <si>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</si>
  <si>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</si>
  <si>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</si>
  <si>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</si>
  <si>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</si>
  <si>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</si>
  <si>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</si>
  <si>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</si>
  <si>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</si>
  <si>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</si>
  <si>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</si>
  <si>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</si>
  <si>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</si>
  <si>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</si>
  <si>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</si>
  <si>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</si>
  <si>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</si>
  <si>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</si>
  <si>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</si>
  <si>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</si>
  <si>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</si>
  <si>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</si>
  <si>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</si>
  <si>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</si>
  <si>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</si>
  <si>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</si>
  <si>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</si>
  <si>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</si>
  <si>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</si>
  <si>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</si>
  <si>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</si>
  <si>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</si>
  <si>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</si>
  <si>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</si>
  <si>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</si>
  <si>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</si>
  <si>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</si>
  <si>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</si>
  <si>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</si>
  <si>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</si>
  <si>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</si>
  <si>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</si>
  <si>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</si>
  <si>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</si>
  <si>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</si>
  <si>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</si>
  <si>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</si>
  <si>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</si>
  <si>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</si>
  <si>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</si>
  <si>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</si>
  <si>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</si>
  <si>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</si>
  <si>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</si>
  <si>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</si>
  <si>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</si>
  <si>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</si>
  <si>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</si>
  <si>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</si>
  <si>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</si>
  <si>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</si>
  <si>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</si>
  <si>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</si>
  <si>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</si>
  <si>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</si>
  <si>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</si>
  <si>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</si>
  <si>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</si>
  <si>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</si>
  <si>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</si>
  <si>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</si>
  <si>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</si>
  <si>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</si>
  <si>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</si>
  <si>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</si>
  <si>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</si>
  <si>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</si>
  <si>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</si>
  <si>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</si>
  <si>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</si>
  <si>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</si>
  <si>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</si>
  <si>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</si>
  <si>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</si>
  <si>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</si>
  <si>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</si>
  <si>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</si>
  <si>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</si>
  <si>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</si>
  <si>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</si>
  <si>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</si>
  <si>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</si>
  <si>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</si>
  <si>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</si>
  <si>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</si>
  <si>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</si>
  <si>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</si>
  <si>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</si>
  <si>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</si>
  <si>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</si>
  <si>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</si>
  <si>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</si>
  <si>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</si>
  <si>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</si>
  <si>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</si>
  <si>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</si>
  <si>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</si>
  <si>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</si>
  <si>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</si>
  <si>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</si>
  <si>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</si>
  <si>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</si>
  <si>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</si>
  <si>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</si>
  <si>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</si>
  <si>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</si>
  <si>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</si>
  <si>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</si>
  <si>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</si>
  <si>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</si>
  <si>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</si>
  <si>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</si>
  <si>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</si>
  <si>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</si>
  <si>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</si>
  <si>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</si>
  <si>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</si>
  <si>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</si>
  <si>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</si>
  <si>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</si>
  <si>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</si>
  <si>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</si>
  <si>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</si>
  <si>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</si>
  <si>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</si>
  <si>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</si>
  <si>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</si>
  <si>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</si>
  <si>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</si>
  <si>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</si>
  <si>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</si>
  <si>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</si>
  <si>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</si>
  <si>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</si>
  <si>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</si>
  <si>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</si>
  <si>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</si>
  <si>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</si>
  <si>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</si>
  <si>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</si>
  <si>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</si>
  <si>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</si>
  <si>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</si>
  <si>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</si>
  <si>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</si>
  <si>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</si>
  <si>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</si>
  <si>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</si>
  <si>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</si>
  <si>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</si>
  <si>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</si>
  <si>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</si>
  <si>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</si>
  <si>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</si>
  <si>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</si>
  <si>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</si>
  <si>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</si>
  <si>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</si>
  <si>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</si>
  <si>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</si>
  <si>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</si>
  <si>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</si>
  <si>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</si>
  <si>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</si>
  <si>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</si>
  <si>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</si>
  <si>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</si>
  <si>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</si>
  <si>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</si>
  <si>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</si>
  <si>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</si>
  <si>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</si>
  <si>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</si>
  <si>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</si>
  <si>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</si>
  <si>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</si>
  <si>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</si>
  <si>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</si>
  <si>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</si>
  <si>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</si>
  <si>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</si>
  <si>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</si>
  <si>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</si>
  <si>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</si>
  <si>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</si>
  <si>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</si>
  <si>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</si>
  <si>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</si>
  <si>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</si>
  <si>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</si>
  <si>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</si>
  <si>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</si>
  <si>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</si>
  <si>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</si>
  <si>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</si>
  <si>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</si>
  <si>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</si>
  <si>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</si>
  <si>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</si>
  <si>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</si>
  <si>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</si>
  <si>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</si>
  <si>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</si>
  <si>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</si>
  <si>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</si>
  <si>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</si>
  <si>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</si>
  <si>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</si>
  <si>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</si>
  <si>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</si>
  <si>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</si>
  <si>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</si>
  <si>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</si>
  <si>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</si>
  <si>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</si>
  <si>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</si>
  <si>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</si>
  <si>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</si>
  <si>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</si>
  <si>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</si>
  <si>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</si>
  <si>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</si>
  <si>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</si>
  <si>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</si>
  <si>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</si>
  <si>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</si>
  <si>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</si>
  <si>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</si>
  <si>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</si>
  <si>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</si>
  <si>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</si>
  <si>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</si>
  <si>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</si>
  <si>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</si>
  <si>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</si>
  <si>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</si>
  <si>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</si>
  <si>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</si>
  <si>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</si>
  <si>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</si>
  <si>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</si>
  <si>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</si>
  <si>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</si>
  <si>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</si>
  <si>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</si>
  <si>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</si>
  <si>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</si>
  <si>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</si>
  <si>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</si>
  <si>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</si>
  <si>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</si>
  <si>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</si>
  <si>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</si>
  <si>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</si>
  <si>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</si>
  <si>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</si>
  <si>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</si>
  <si>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</si>
  <si>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</si>
  <si>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</si>
  <si>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</si>
  <si>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</si>
  <si>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</si>
  <si>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</si>
  <si>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</si>
  <si>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</si>
  <si>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</si>
  <si>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</si>
  <si>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</si>
  <si>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</si>
  <si>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</si>
  <si>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</si>
  <si>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</si>
  <si>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</si>
  <si>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</si>
  <si>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</si>
  <si>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</si>
  <si>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</si>
  <si>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</si>
  <si>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</si>
  <si>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</si>
  <si>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</si>
  <si>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</si>
  <si>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</si>
  <si>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</si>
  <si>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</si>
  <si>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</si>
  <si>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</si>
  <si>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</si>
  <si>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</si>
  <si>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</si>
  <si>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</si>
  <si>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</si>
  <si>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</si>
  <si>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</si>
  <si>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</si>
  <si>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</si>
  <si>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</si>
  <si>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</si>
  <si>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</si>
  <si>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</si>
  <si>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</si>
  <si>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</si>
  <si>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</si>
  <si>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</si>
  <si>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</si>
  <si>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</si>
  <si>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</si>
  <si>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</si>
  <si>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</si>
  <si>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</si>
  <si>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</si>
  <si>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</si>
  <si>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</si>
  <si>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</si>
  <si>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</si>
  <si>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</si>
  <si>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</si>
  <si>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</si>
  <si>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</si>
  <si>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</si>
  <si>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</si>
  <si>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</si>
  <si>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</si>
  <si>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</si>
  <si>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</si>
  <si>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</si>
  <si>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</si>
  <si>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</si>
  <si>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</si>
  <si>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</si>
  <si>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</si>
  <si>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</si>
  <si>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</si>
  <si>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</si>
  <si>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</si>
  <si>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</si>
  <si>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</si>
  <si>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</si>
  <si>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</si>
  <si>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</si>
  <si>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</si>
  <si>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</si>
  <si>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</si>
  <si>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</si>
  <si>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</si>
  <si>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</si>
  <si>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</si>
  <si>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</si>
  <si>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</si>
  <si>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</si>
  <si>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</si>
  <si>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</si>
  <si>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</si>
  <si>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</si>
  <si>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</si>
  <si>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</si>
  <si>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</si>
  <si>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</si>
  <si>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</si>
  <si>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</si>
  <si>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</si>
  <si>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</si>
  <si>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</si>
  <si>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</si>
  <si>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</si>
  <si>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</si>
  <si>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</si>
  <si>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</si>
  <si>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</si>
  <si>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</si>
  <si>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</si>
  <si>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</si>
  <si>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</si>
  <si>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</si>
  <si>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</si>
  <si>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</si>
  <si>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</si>
  <si>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</si>
  <si>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</si>
  <si>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</si>
  <si>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</si>
  <si>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</si>
  <si>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</si>
  <si>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</si>
  <si>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</si>
  <si>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</si>
  <si>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</si>
  <si>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</si>
  <si>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</si>
  <si>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</si>
  <si>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</si>
  <si>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</si>
  <si>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</si>
  <si>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</si>
  <si>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</si>
  <si>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</si>
  <si>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</si>
  <si>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</si>
  <si>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</si>
  <si>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</si>
  <si>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</si>
  <si>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</si>
  <si>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</si>
  <si>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</si>
  <si>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</si>
  <si>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</si>
  <si>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</si>
  <si>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</si>
  <si>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</si>
  <si>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</si>
  <si>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</si>
  <si>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</si>
  <si>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</si>
  <si>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</si>
  <si>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</si>
  <si>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</si>
  <si>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</si>
  <si>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</si>
  <si>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</si>
  <si>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</si>
  <si>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</si>
  <si>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</si>
  <si>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</si>
  <si>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</si>
  <si>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</si>
  <si>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</si>
  <si>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</si>
  <si>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</si>
  <si>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</si>
  <si>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</si>
  <si>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</si>
  <si>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</si>
  <si>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</si>
  <si>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</si>
  <si>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</si>
  <si>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</si>
  <si>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</si>
  <si>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</si>
  <si>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</si>
  <si>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</si>
  <si>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</si>
  <si>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</si>
  <si>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</si>
  <si>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</si>
  <si>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</si>
  <si>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</si>
  <si>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</si>
  <si>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</si>
  <si>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</si>
  <si>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</si>
  <si>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</si>
  <si>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</si>
  <si>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</si>
  <si>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</si>
  <si>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</si>
  <si>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</si>
  <si>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</si>
  <si>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</si>
  <si>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</si>
  <si>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</si>
  <si>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</si>
  <si>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</si>
  <si>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</si>
  <si>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</si>
  <si>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</si>
  <si>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</si>
  <si>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</si>
  <si>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</si>
  <si>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</si>
  <si>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</si>
  <si>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</si>
  <si>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</si>
  <si>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</si>
  <si>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</si>
  <si>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</si>
  <si>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</si>
  <si>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</si>
  <si>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</si>
  <si>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</si>
  <si>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</si>
  <si>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</si>
  <si>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</si>
  <si>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</si>
  <si>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</si>
  <si>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</si>
  <si>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</si>
  <si>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</si>
  <si>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</si>
  <si>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</si>
  <si>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</si>
  <si>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</si>
  <si>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</si>
  <si>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</si>
  <si>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</si>
  <si>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</si>
  <si>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</si>
  <si>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</si>
  <si>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</si>
  <si>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</si>
  <si>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</si>
  <si>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</si>
  <si>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</si>
  <si>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</si>
  <si>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</si>
  <si>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</si>
  <si>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</si>
  <si>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</si>
  <si>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</si>
  <si>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</si>
  <si>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</si>
  <si>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</si>
  <si>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</si>
  <si>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</si>
  <si>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</si>
  <si>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</si>
  <si>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</si>
  <si>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</si>
  <si>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</si>
  <si>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</si>
  <si>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</si>
  <si>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</si>
  <si>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</si>
  <si>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</si>
  <si>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</si>
  <si>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</si>
  <si>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</si>
  <si>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</si>
  <si>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</si>
  <si>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</si>
  <si>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</si>
  <si>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</si>
  <si>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</si>
  <si>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</si>
  <si>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</si>
  <si>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</si>
  <si>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</si>
  <si>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</si>
  <si>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</si>
  <si>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</si>
  <si>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</si>
  <si>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</si>
  <si>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</si>
  <si>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</si>
  <si>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</si>
  <si>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</si>
  <si>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</si>
  <si>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</si>
  <si>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</si>
  <si>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</si>
  <si>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</si>
  <si>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</si>
  <si>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</si>
  <si>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</si>
  <si>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</si>
  <si>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</si>
  <si>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</si>
  <si>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</si>
  <si>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</si>
  <si>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</si>
  <si>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</si>
  <si>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</si>
  <si>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</si>
  <si>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</si>
  <si>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</si>
  <si>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</si>
  <si>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</si>
  <si>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</si>
  <si>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</si>
  <si>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</si>
  <si>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</si>
  <si>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</si>
  <si>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</si>
  <si>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</si>
  <si>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</si>
  <si>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</si>
  <si>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</si>
  <si>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</si>
  <si>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</si>
  <si>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</si>
  <si>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</si>
  <si>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</si>
  <si>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</si>
  <si>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</si>
  <si>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</si>
  <si>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</si>
  <si>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</si>
  <si>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</si>
  <si>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</si>
  <si>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</si>
  <si>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</si>
  <si>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</si>
  <si>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</si>
  <si>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</si>
  <si>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</si>
  <si>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</si>
  <si>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</si>
  <si>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</si>
  <si>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</si>
  <si>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</si>
  <si>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</si>
  <si>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</si>
  <si>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</si>
  <si>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</si>
  <si>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</si>
  <si>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</si>
  <si>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</si>
  <si>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</si>
  <si>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</si>
  <si>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</si>
  <si>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</si>
  <si>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</si>
  <si>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</si>
  <si>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</si>
  <si>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</si>
  <si>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</si>
  <si>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</si>
  <si>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</si>
  <si>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</si>
  <si>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</si>
  <si>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</si>
  <si>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</si>
  <si>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</si>
  <si>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</si>
  <si>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</si>
  <si>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</si>
  <si>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</si>
  <si>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</si>
  <si>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</si>
  <si>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</si>
  <si>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</si>
  <si>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</si>
  <si>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</si>
  <si>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</si>
  <si>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</si>
  <si>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</si>
  <si>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</si>
  <si>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</si>
  <si>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</si>
  <si>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</si>
  <si>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</si>
  <si>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</si>
  <si>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</si>
  <si>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</si>
  <si>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</si>
  <si>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</si>
  <si>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</si>
  <si>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</si>
  <si>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</si>
  <si>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</si>
  <si>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</si>
  <si>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</si>
  <si>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</si>
  <si>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</si>
  <si>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</si>
  <si>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</si>
  <si>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</si>
  <si>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</si>
  <si>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</si>
  <si>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</si>
  <si>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</si>
  <si>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</si>
  <si>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</si>
  <si>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</si>
  <si>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</si>
  <si>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</si>
  <si>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</si>
  <si>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</si>
  <si>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</si>
  <si>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</si>
  <si>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</si>
  <si>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</si>
  <si>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</si>
  <si>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</si>
  <si>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</si>
  <si>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</si>
  <si>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</si>
  <si>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</si>
  <si>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</si>
  <si>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</si>
  <si>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</si>
  <si>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</si>
  <si>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</si>
  <si>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</si>
  <si>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</si>
  <si>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</si>
  <si>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</si>
  <si>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</si>
  <si>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</si>
  <si>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</si>
  <si>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</si>
  <si>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</si>
  <si>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</si>
  <si>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</si>
  <si>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</si>
  <si>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</si>
  <si>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</si>
  <si>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</si>
  <si>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</si>
  <si>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</si>
  <si>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</si>
  <si>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</si>
  <si>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</si>
  <si>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</si>
  <si>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</si>
  <si>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</si>
  <si>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</si>
  <si>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</si>
  <si>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</si>
  <si>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</si>
  <si>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</si>
  <si>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</si>
  <si>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</si>
  <si>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</si>
  <si>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</si>
  <si>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</si>
  <si>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</si>
  <si>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</si>
  <si>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</si>
  <si>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</si>
  <si>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</si>
  <si>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</si>
  <si>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</si>
  <si>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</si>
  <si>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</si>
  <si>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</si>
  <si>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</si>
  <si>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</si>
  <si>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</si>
  <si>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</si>
  <si>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</si>
  <si>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</si>
  <si>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</si>
  <si>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</si>
  <si>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</si>
  <si>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</si>
  <si>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</si>
  <si>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</si>
  <si>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</si>
  <si>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</si>
  <si>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</si>
  <si>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</si>
  <si>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</si>
  <si>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</si>
  <si>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</si>
  <si>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</si>
  <si>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</si>
  <si>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</si>
  <si>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</si>
  <si>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</si>
  <si>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</si>
  <si>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</si>
  <si>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</si>
  <si>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</si>
  <si>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</si>
  <si>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</si>
  <si>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</si>
  <si>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</si>
  <si>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</si>
  <si>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</si>
  <si>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</si>
  <si>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</si>
  <si>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</si>
  <si>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</si>
  <si>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</si>
  <si>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</si>
  <si>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</si>
  <si>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</si>
  <si>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</si>
  <si>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</si>
  <si>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</si>
  <si>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</si>
  <si>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</si>
  <si>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</si>
  <si>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</si>
  <si>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</si>
  <si>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</si>
  <si>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</si>
  <si>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</si>
  <si>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</si>
  <si>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</si>
  <si>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</si>
  <si>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</si>
  <si>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</si>
  <si>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</si>
  <si>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</si>
  <si>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</si>
  <si>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</si>
  <si>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</si>
  <si>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</si>
  <si>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</si>
  <si>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</si>
  <si>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</si>
  <si>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</si>
  <si>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</si>
  <si>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</si>
  <si>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</si>
  <si>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</si>
  <si>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</si>
  <si>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</si>
  <si>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</si>
  <si>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</si>
  <si>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</si>
  <si>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</si>
  <si>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</si>
  <si>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</si>
  <si>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</si>
  <si>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</si>
  <si>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</si>
  <si>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</si>
  <si>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</si>
  <si>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</si>
  <si>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</si>
  <si>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</si>
  <si>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</si>
  <si>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</si>
  <si>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</si>
  <si>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</si>
  <si>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</si>
  <si>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</si>
  <si>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</si>
  <si>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</si>
  <si>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</si>
  <si>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</si>
  <si>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</si>
  <si>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</si>
  <si>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</si>
  <si>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</si>
  <si>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</si>
  <si>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</si>
  <si>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</si>
  <si>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</si>
  <si>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</si>
  <si>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</si>
  <si>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</si>
  <si>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</si>
  <si>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</si>
  <si>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</si>
  <si>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</si>
  <si>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</si>
  <si>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</si>
  <si>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</si>
  <si>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</si>
  <si>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</si>
  <si>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</si>
  <si>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</si>
  <si>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</si>
  <si>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</si>
  <si>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</si>
  <si>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</si>
  <si>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</si>
  <si>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</si>
  <si>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</si>
  <si>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</si>
  <si>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</si>
  <si>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</si>
  <si>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</si>
  <si>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</si>
  <si>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</si>
  <si>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</si>
  <si>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</si>
  <si>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</si>
  <si>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</si>
  <si>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</si>
  <si>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</si>
  <si>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</si>
  <si>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</si>
  <si>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</si>
  <si>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</si>
  <si>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</si>
  <si>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</si>
  <si>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</si>
  <si>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</si>
  <si>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</si>
  <si>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</si>
  <si>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</si>
  <si>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</si>
  <si>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</si>
  <si>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</si>
  <si>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</si>
  <si>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</si>
  <si>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</si>
  <si>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</si>
  <si>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</si>
  <si>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</si>
  <si>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</si>
  <si>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</si>
  <si>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</si>
  <si>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</si>
  <si>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</si>
  <si>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</si>
  <si>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</si>
  <si>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</si>
  <si>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</si>
  <si>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</si>
  <si>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</si>
  <si>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</si>
  <si>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</si>
  <si>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</si>
  <si>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</si>
  <si>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</si>
  <si>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</si>
  <si>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</si>
  <si>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</si>
  <si>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</si>
  <si>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</si>
  <si>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</si>
  <si>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</si>
  <si>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</si>
  <si>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</si>
  <si>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</si>
  <si>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</si>
  <si>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</si>
  <si>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</si>
  <si>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</si>
  <si>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</si>
  <si>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</si>
  <si>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</si>
  <si>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</si>
  <si>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</si>
  <si>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</si>
  <si>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</si>
  <si>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</si>
  <si>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</si>
  <si>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</si>
  <si>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</si>
  <si>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</si>
  <si>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</si>
  <si>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</si>
  <si>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</si>
  <si>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</si>
  <si>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</si>
  <si>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</si>
  <si>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</si>
  <si>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</si>
  <si>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</si>
  <si>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</si>
  <si>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</si>
  <si>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</si>
  <si>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</si>
  <si>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</si>
  <si>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</si>
  <si>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</si>
  <si>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</si>
  <si>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</si>
  <si>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</si>
  <si>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</si>
  <si>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</si>
  <si>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</si>
  <si>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</si>
  <si>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</si>
  <si>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</si>
  <si>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</si>
  <si>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</si>
  <si>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</si>
  <si>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</si>
  <si>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</si>
  <si>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</si>
  <si>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</si>
  <si>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</si>
  <si>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</si>
  <si>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</si>
  <si>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</si>
  <si>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</si>
  <si>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</si>
  <si>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</si>
  <si>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</si>
  <si>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</si>
  <si>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</si>
  <si>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</si>
  <si>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</si>
  <si>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</si>
  <si>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</si>
  <si>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</si>
  <si>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</si>
  <si>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</si>
  <si>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</si>
  <si>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</si>
  <si>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</si>
  <si>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</si>
  <si>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</si>
  <si>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</si>
  <si>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</si>
  <si>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</si>
  <si>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</si>
  <si>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</si>
  <si>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</si>
  <si>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</si>
  <si>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</si>
  <si>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</si>
  <si>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</si>
  <si>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</si>
  <si>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</si>
  <si>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</si>
  <si>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</si>
  <si>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</si>
  <si>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</si>
  <si>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</si>
  <si>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</si>
  <si>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</si>
  <si>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</si>
  <si>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</si>
  <si>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</si>
  <si>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</si>
  <si>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</si>
  <si>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</si>
  <si>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</si>
  <si>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</si>
  <si>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</si>
  <si>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</si>
  <si>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</si>
  <si>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</si>
  <si>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</si>
  <si>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</si>
  <si>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</si>
  <si>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</si>
  <si>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</si>
  <si>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</si>
  <si>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</si>
  <si>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</si>
  <si>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</si>
  <si>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</si>
  <si>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</si>
  <si>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</si>
  <si>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</si>
  <si>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</si>
  <si>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</si>
  <si>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</si>
  <si>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</si>
  <si>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</si>
  <si>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</si>
  <si>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</si>
  <si>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</si>
  <si>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</si>
  <si>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</si>
  <si>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</si>
  <si>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</si>
  <si>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</si>
  <si>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</si>
  <si>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</si>
  <si>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</si>
  <si>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</si>
  <si>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</si>
  <si>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</si>
  <si>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</si>
  <si>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</si>
  <si>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</si>
  <si>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</si>
  <si>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</si>
  <si>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</si>
  <si>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</si>
  <si>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</si>
  <si>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</si>
  <si>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</si>
  <si>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</si>
  <si>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</si>
  <si>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</si>
  <si>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</si>
  <si>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</si>
  <si>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</si>
  <si>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</si>
  <si>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</si>
  <si>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</si>
  <si>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</si>
  <si>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</si>
  <si>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</si>
  <si>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</si>
  <si>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</si>
  <si>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</si>
  <si>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</si>
  <si>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</si>
  <si>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</si>
  <si>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</si>
  <si>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</si>
  <si>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</si>
  <si>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</si>
  <si>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</si>
  <si>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</si>
  <si>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</si>
  <si>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</si>
  <si>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</si>
  <si>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</si>
  <si>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</si>
  <si>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</si>
  <si>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</si>
  <si>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</si>
  <si>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</si>
  <si>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</si>
  <si>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</si>
  <si>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</si>
  <si>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</si>
  <si>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</si>
  <si>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</si>
  <si>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</si>
  <si>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</si>
  <si>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</si>
  <si>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</si>
  <si>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</si>
  <si>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</si>
  <si>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</si>
  <si>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</si>
  <si>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</si>
  <si>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</si>
  <si>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</si>
  <si>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</si>
  <si>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</si>
  <si>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</si>
  <si>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</si>
  <si>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</si>
  <si>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</si>
  <si>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</si>
  <si>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</si>
  <si>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</si>
  <si>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</si>
  <si>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</si>
  <si>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</si>
  <si>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</si>
  <si>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</si>
  <si>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</si>
  <si>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</si>
  <si>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</si>
  <si>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</si>
  <si>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</si>
  <si>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</si>
  <si>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</si>
  <si>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</si>
  <si>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</si>
  <si>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</si>
  <si>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</si>
  <si>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</si>
  <si>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</si>
  <si>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</si>
  <si>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</si>
  <si>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</si>
  <si>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</si>
  <si>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</si>
  <si>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</si>
  <si>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</si>
  <si>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</si>
  <si>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</si>
  <si>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</si>
  <si>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</si>
  <si>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</si>
  <si>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</si>
  <si>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</si>
  <si>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</si>
  <si>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</si>
  <si>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</si>
  <si>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</si>
  <si>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</si>
  <si>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</si>
  <si>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</si>
  <si>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</si>
  <si>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</si>
  <si>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</si>
  <si>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</si>
  <si>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</si>
  <si>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</si>
  <si>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</si>
  <si>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</si>
  <si>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</si>
  <si>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</si>
  <si>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</si>
  <si>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</si>
  <si>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</si>
  <si>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</si>
  <si>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</si>
  <si>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</si>
  <si>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</si>
  <si>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</si>
  <si>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</si>
  <si>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</si>
  <si>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</si>
  <si>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</si>
  <si>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</si>
  <si>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</si>
  <si>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</si>
  <si>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</si>
  <si>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</si>
  <si>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</si>
  <si>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</si>
  <si>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</si>
  <si>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</si>
  <si>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</si>
  <si>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</si>
  <si>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</si>
  <si>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</si>
  <si>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</si>
  <si>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</si>
  <si>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</si>
  <si>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</si>
  <si>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</si>
  <si>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</si>
  <si>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</si>
  <si>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</si>
  <si>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</si>
  <si>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</si>
  <si>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</si>
  <si>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</si>
  <si>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</si>
  <si>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</si>
  <si>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</si>
  <si>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</si>
  <si>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</si>
  <si>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</si>
  <si>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</si>
  <si>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</si>
  <si>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</si>
  <si>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</si>
  <si>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</si>
  <si>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</si>
  <si>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</si>
  <si>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</si>
  <si>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</si>
  <si>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</si>
  <si>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</si>
  <si>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</si>
  <si>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</si>
  <si>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</si>
  <si>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</si>
  <si>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</si>
  <si>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</si>
  <si>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</si>
  <si>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</si>
  <si>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</si>
  <si>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</si>
  <si>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</si>
  <si>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</si>
  <si>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</si>
  <si>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</si>
  <si>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</si>
  <si>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</si>
  <si>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</si>
  <si>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</si>
  <si>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</si>
  <si>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</si>
  <si>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</si>
  <si>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</si>
  <si>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</si>
  <si>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</si>
  <si>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</si>
  <si>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</si>
  <si>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</si>
  <si>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</si>
  <si>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</si>
  <si>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</si>
  <si>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</si>
  <si>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</si>
  <si>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</si>
  <si>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</si>
  <si>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</si>
  <si>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</si>
  <si>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</si>
  <si>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</si>
  <si>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</si>
  <si>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</si>
  <si>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</si>
  <si>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</si>
  <si>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</si>
  <si>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</si>
  <si>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</si>
  <si>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</si>
  <si>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</si>
  <si>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</si>
  <si>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</si>
  <si>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</si>
  <si>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</si>
  <si>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</si>
  <si>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</si>
  <si>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</si>
  <si>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</si>
  <si>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</si>
  <si>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</si>
  <si>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</si>
  <si>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</si>
  <si>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</si>
  <si>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</si>
  <si>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</si>
  <si>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</si>
  <si>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</si>
  <si>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</si>
  <si>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</si>
  <si>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</si>
  <si>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</si>
  <si>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</si>
  <si>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</si>
  <si>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</si>
  <si>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</si>
  <si>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</si>
  <si>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</si>
  <si>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</si>
  <si>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</si>
  <si>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</si>
  <si>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</si>
  <si>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</si>
  <si>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</si>
  <si>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</si>
  <si>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</si>
  <si>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</si>
  <si>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</si>
  <si>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</si>
  <si>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</si>
  <si>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</si>
  <si>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</si>
  <si>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</si>
  <si>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</si>
  <si>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</si>
  <si>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</si>
  <si>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</si>
  <si>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</si>
  <si>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</si>
  <si>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</si>
  <si>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</si>
  <si>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</si>
  <si>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</si>
  <si>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</si>
  <si>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</si>
  <si>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</si>
  <si>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</si>
  <si>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</si>
  <si>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</si>
  <si>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</si>
  <si>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</si>
  <si>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</si>
  <si>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</si>
  <si>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</si>
  <si>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</si>
  <si>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</si>
  <si>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</si>
  <si>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</si>
  <si>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</si>
  <si>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</si>
  <si>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</si>
  <si>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</si>
  <si>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</si>
  <si>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</si>
  <si>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</si>
  <si>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</si>
  <si>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</si>
  <si>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</si>
  <si>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</si>
  <si>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</si>
  <si>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</si>
  <si>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</si>
  <si>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</si>
  <si>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</si>
  <si>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</si>
  <si>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</si>
  <si>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</si>
  <si>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</si>
  <si>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</si>
  <si>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</si>
  <si>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</si>
  <si>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</si>
  <si>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</si>
  <si>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</si>
  <si>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</si>
  <si>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</si>
  <si>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</si>
  <si>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</si>
  <si>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</si>
  <si>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</si>
  <si>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</si>
  <si>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</si>
  <si>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</si>
  <si>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</si>
  <si>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</si>
  <si>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</si>
  <si>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</si>
  <si>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</si>
  <si>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</si>
  <si>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</si>
  <si>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</si>
  <si>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</si>
  <si>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</si>
  <si>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</si>
  <si>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</si>
  <si>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</si>
  <si>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</si>
  <si>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</si>
  <si>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</si>
  <si>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</si>
  <si>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</si>
  <si>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</si>
  <si>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</si>
  <si>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</si>
  <si>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</si>
  <si>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</si>
  <si>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</si>
  <si>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</si>
  <si>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</si>
  <si>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</si>
  <si>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</si>
  <si>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</si>
  <si>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</si>
  <si>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</si>
  <si>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</si>
  <si>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</si>
  <si>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</si>
  <si>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</si>
  <si>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</si>
  <si>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</si>
  <si>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</si>
  <si>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</si>
  <si>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</si>
  <si>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</si>
  <si>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</si>
  <si>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</si>
  <si>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</si>
  <si>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</si>
  <si>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</si>
  <si>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</si>
  <si>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</si>
  <si>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</si>
  <si>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</si>
  <si>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</si>
  <si>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</si>
  <si>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</si>
  <si>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</si>
  <si>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</si>
  <si>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</si>
  <si>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</si>
  <si>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</si>
  <si>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</si>
  <si>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</si>
  <si>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</si>
  <si>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</si>
  <si>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</si>
  <si>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</si>
  <si>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</si>
  <si>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</si>
  <si>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</si>
  <si>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</si>
  <si>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</si>
  <si>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</si>
  <si>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</si>
  <si>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</si>
  <si>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</si>
  <si>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</si>
  <si>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</si>
  <si>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</si>
  <si>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</si>
  <si>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</si>
  <si>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</si>
  <si>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</si>
  <si>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</si>
  <si>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</si>
  <si>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</si>
  <si>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</si>
  <si>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</si>
  <si>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</si>
  <si>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</si>
  <si>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</si>
  <si>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</si>
  <si>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</si>
  <si>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</si>
  <si>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</si>
  <si>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</si>
  <si>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</si>
  <si>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</si>
  <si>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</si>
  <si>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</si>
  <si>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</si>
  <si>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</si>
  <si>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</si>
  <si>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</si>
  <si>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</si>
  <si>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</si>
  <si>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</si>
  <si>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</si>
  <si>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</si>
  <si>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</si>
  <si>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</si>
  <si>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</si>
  <si>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</si>
  <si>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</si>
  <si>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</si>
  <si>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</si>
  <si>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</si>
  <si>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</si>
  <si>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</si>
  <si>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</si>
  <si>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</si>
  <si>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</si>
  <si>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</si>
  <si>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</si>
  <si>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</si>
  <si>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</si>
  <si>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</si>
  <si>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</si>
  <si>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</si>
  <si>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</si>
  <si>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</si>
  <si>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</si>
  <si>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</si>
  <si>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</si>
  <si>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</si>
  <si>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</si>
  <si>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</si>
  <si>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</si>
  <si>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</si>
  <si>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</si>
  <si>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</si>
  <si>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</si>
  <si>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</si>
  <si>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</si>
  <si>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</si>
  <si>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</si>
  <si>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</si>
  <si>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</si>
  <si>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</si>
  <si>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</si>
  <si>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</si>
  <si>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</si>
  <si>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</si>
  <si>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</si>
  <si>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</si>
  <si>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</si>
  <si>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</si>
  <si>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</si>
  <si>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</si>
  <si>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</si>
  <si>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</si>
  <si>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</si>
  <si>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</si>
  <si>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</si>
  <si>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</si>
  <si>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</si>
  <si>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</si>
  <si>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</si>
  <si>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</si>
  <si>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</si>
  <si>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</si>
  <si>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</si>
  <si>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</si>
  <si>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</si>
  <si>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</si>
  <si>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</si>
  <si>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</si>
  <si>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</si>
  <si>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</si>
  <si>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</si>
  <si>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</si>
  <si>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</si>
  <si>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</si>
  <si>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</si>
  <si>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</si>
  <si>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</si>
  <si>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</si>
  <si>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</si>
  <si>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</si>
  <si>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</si>
  <si>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</si>
  <si>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</si>
  <si>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</si>
  <si>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</si>
  <si>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</si>
  <si>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</si>
  <si>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</si>
  <si>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</si>
  <si>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</si>
  <si>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</si>
  <si>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</si>
  <si>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</si>
  <si>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</si>
  <si>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</si>
  <si>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</si>
  <si>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</si>
  <si>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</si>
  <si>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</si>
  <si>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</si>
  <si>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</si>
  <si>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</si>
  <si>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</si>
  <si>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</si>
  <si>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</si>
  <si>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</si>
  <si>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</si>
  <si>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</si>
  <si>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</si>
  <si>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</si>
  <si>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</si>
  <si>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</si>
  <si>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</si>
  <si>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</si>
  <si>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</si>
  <si>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</si>
  <si>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</si>
  <si>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</si>
  <si>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</si>
  <si>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</si>
  <si>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</si>
  <si>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</si>
  <si>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</si>
  <si>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</si>
  <si>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</si>
  <si>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</si>
  <si>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</si>
  <si>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</si>
  <si>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</si>
  <si>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</si>
  <si>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</si>
  <si>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</si>
  <si>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</si>
  <si>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</si>
  <si>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</si>
  <si>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</si>
  <si>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</si>
  <si>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</si>
  <si>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</si>
  <si>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</si>
  <si>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</si>
  <si>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</si>
  <si>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</si>
  <si>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</si>
  <si>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</si>
  <si>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</si>
  <si>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</si>
  <si>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</si>
  <si>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</si>
  <si>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</si>
  <si>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</si>
  <si>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</si>
  <si>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</si>
  <si>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</si>
  <si>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</si>
  <si>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</si>
  <si>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</si>
  <si>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</si>
  <si>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</si>
  <si>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</si>
  <si>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</si>
  <si>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</si>
  <si>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</si>
  <si>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</si>
  <si>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</si>
  <si>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</si>
  <si>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</si>
  <si>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</si>
  <si>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</si>
  <si>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</si>
  <si>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</si>
  <si>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</si>
  <si>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</si>
  <si>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</si>
  <si>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</si>
  <si>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</si>
  <si>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</si>
  <si>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</si>
  <si>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</si>
  <si>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</si>
  <si>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</si>
  <si>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</si>
  <si>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</si>
  <si>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</si>
  <si>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</si>
  <si>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</si>
  <si>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</si>
  <si>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</si>
  <si>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</si>
  <si>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</si>
  <si>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</si>
  <si>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</si>
  <si>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</si>
  <si>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</si>
  <si>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</si>
  <si>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</si>
  <si>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</si>
  <si>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</si>
  <si>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</si>
  <si>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</si>
  <si>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</si>
  <si>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</si>
  <si>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</si>
  <si>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</si>
  <si>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</si>
  <si>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</si>
  <si>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</si>
  <si>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</si>
  <si>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</si>
  <si>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</si>
  <si>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</si>
  <si>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</si>
  <si>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</si>
  <si>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</si>
  <si>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</si>
  <si>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</si>
  <si>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</si>
  <si>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</si>
  <si>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</si>
  <si>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</si>
  <si>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</si>
  <si>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</si>
  <si>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</si>
  <si>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</si>
  <si>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</si>
  <si>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</si>
  <si>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</si>
  <si>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</si>
  <si>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</si>
  <si>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</si>
  <si>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</si>
  <si>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</si>
  <si>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</si>
  <si>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</si>
  <si>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</si>
  <si>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</si>
  <si>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</si>
  <si>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</si>
  <si>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</si>
  <si>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</si>
  <si>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</si>
  <si>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</si>
  <si>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</si>
  <si>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</si>
  <si>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</si>
  <si>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</si>
  <si>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</si>
  <si>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</si>
  <si>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</si>
  <si>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</si>
  <si>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</si>
  <si>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</si>
  <si>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</si>
  <si>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</si>
  <si>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</si>
  <si>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</si>
  <si>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</si>
  <si>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</si>
  <si>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</si>
  <si>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</si>
  <si>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</si>
  <si>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</si>
  <si>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</si>
  <si>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</si>
  <si>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</si>
  <si>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</si>
  <si>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</si>
  <si>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</si>
  <si>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</si>
  <si>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</si>
  <si>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</si>
  <si>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</si>
  <si>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</si>
  <si>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</si>
  <si>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</si>
  <si>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</si>
  <si>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</si>
  <si>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</si>
  <si>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</si>
  <si>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</si>
  <si>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</si>
  <si>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</si>
  <si>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</si>
  <si>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</si>
  <si>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</si>
  <si>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</si>
  <si>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</si>
  <si>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</si>
  <si>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</si>
  <si>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</si>
  <si>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</si>
  <si>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</si>
  <si>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</si>
  <si>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</si>
  <si>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</si>
  <si>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</si>
  <si>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</si>
  <si>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</si>
  <si>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</si>
  <si>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</si>
  <si>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</si>
  <si>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</si>
  <si>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</si>
  <si>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</si>
  <si>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</si>
  <si>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</si>
  <si>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</si>
  <si>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</si>
  <si>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</si>
  <si>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</si>
  <si>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</si>
  <si>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</si>
  <si>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</si>
  <si>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</si>
  <si>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</si>
  <si>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</si>
  <si>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</si>
  <si>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</si>
  <si>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</si>
  <si>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</si>
  <si>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</si>
  <si>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</si>
  <si>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</si>
  <si>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</si>
  <si>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</si>
  <si>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</si>
  <si>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</si>
  <si>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</si>
  <si>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</si>
  <si>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</si>
  <si>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</si>
  <si>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</si>
  <si>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</si>
  <si>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</si>
  <si>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</si>
  <si>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</si>
  <si>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</si>
  <si>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</si>
  <si>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</si>
  <si>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</si>
  <si>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</si>
  <si>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</si>
  <si>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</si>
  <si>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</si>
  <si>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</si>
  <si>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</si>
  <si>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</si>
  <si>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</si>
  <si>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</si>
  <si>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</si>
  <si>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</si>
  <si>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</si>
  <si>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</si>
  <si>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</si>
  <si>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</si>
  <si>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</si>
  <si>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</si>
  <si>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</si>
  <si>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</si>
  <si>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</si>
  <si>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</si>
  <si>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</si>
  <si>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</si>
  <si>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</si>
  <si>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</si>
  <si>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</si>
  <si>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</si>
  <si>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</si>
  <si>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</si>
  <si>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</si>
  <si>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</si>
  <si>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</si>
  <si>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</si>
  <si>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</si>
  <si>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</si>
  <si>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</si>
  <si>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</si>
  <si>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</si>
  <si>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</si>
  <si>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</si>
  <si>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</si>
  <si>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</si>
  <si>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</si>
  <si>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</si>
  <si>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</si>
  <si>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</si>
  <si>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</si>
  <si>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</si>
  <si>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</si>
  <si>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</si>
  <si>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</si>
  <si>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</si>
  <si>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</si>
  <si>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</si>
  <si>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</si>
  <si>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</si>
  <si>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</si>
  <si>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</si>
  <si>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</si>
  <si>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</si>
  <si>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</si>
  <si>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</si>
  <si>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</si>
  <si>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</si>
  <si>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</si>
  <si>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</si>
  <si>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</si>
  <si>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</si>
  <si>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</si>
  <si>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</si>
  <si>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</si>
  <si>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</si>
  <si>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</si>
  <si>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</si>
  <si>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</si>
  <si>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</si>
  <si>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</si>
  <si>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</si>
  <si>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</si>
  <si>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</si>
  <si>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</si>
  <si>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</si>
  <si>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</si>
  <si>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</si>
  <si>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</si>
  <si>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</si>
  <si>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</si>
  <si>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</si>
  <si>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</si>
  <si>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</si>
  <si>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</si>
  <si>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</si>
  <si>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</si>
  <si>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</si>
  <si>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</si>
  <si>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</si>
  <si>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</si>
  <si>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</si>
  <si>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</si>
  <si>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</si>
  <si>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</si>
  <si>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</si>
  <si>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</si>
  <si>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</si>
  <si>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</si>
  <si>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</si>
  <si>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</si>
  <si>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</si>
  <si>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</si>
  <si>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</si>
  <si>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</si>
  <si>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</si>
  <si>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</si>
  <si>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</si>
  <si>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</si>
  <si>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</si>
  <si>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</si>
  <si>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</si>
  <si>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</si>
  <si>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</si>
  <si>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</si>
  <si>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</si>
  <si>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</si>
  <si>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</si>
  <si>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</si>
  <si>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</si>
  <si>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</si>
  <si>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</si>
  <si>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</si>
  <si>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</si>
  <si>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</si>
  <si>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</si>
  <si>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</si>
  <si>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</si>
  <si>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</si>
  <si>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</si>
  <si>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</si>
  <si>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</si>
  <si>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</si>
  <si>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</si>
  <si>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</si>
  <si>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</si>
  <si>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</si>
  <si>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</si>
  <si>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</si>
  <si>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</si>
  <si>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</si>
  <si>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</si>
  <si>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</si>
  <si>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</si>
  <si>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</si>
  <si>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</si>
  <si>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</si>
  <si>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</si>
  <si>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</si>
  <si>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</si>
  <si>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</si>
  <si>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</si>
  <si>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</si>
  <si>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</si>
  <si>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</si>
  <si>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</si>
  <si>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</si>
  <si>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</si>
  <si>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</si>
  <si>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</si>
  <si>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</si>
  <si>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</si>
  <si>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</si>
  <si>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</si>
  <si>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</si>
  <si>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</si>
  <si>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</si>
  <si>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</si>
  <si>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</si>
  <si>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</si>
  <si>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</si>
  <si>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</si>
  <si>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</si>
  <si>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</si>
  <si>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</si>
  <si>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</si>
  <si>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</si>
  <si>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</si>
  <si>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</si>
  <si>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</si>
  <si>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</si>
  <si>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</si>
  <si>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</si>
  <si>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</si>
  <si>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</si>
  <si>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</si>
  <si>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</si>
  <si>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</si>
  <si>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</si>
  <si>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</si>
  <si>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</si>
  <si>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</si>
  <si>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</si>
  <si>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</si>
  <si>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</si>
  <si>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</si>
  <si>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</si>
  <si>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</si>
  <si>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</si>
  <si>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</si>
  <si>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</si>
  <si>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</si>
  <si>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</si>
  <si>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</si>
  <si>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</si>
  <si>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</si>
  <si>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</si>
  <si>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</si>
  <si>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</si>
  <si>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</si>
  <si>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</si>
  <si>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</si>
  <si>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</si>
  <si>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</si>
  <si>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</si>
  <si>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</si>
  <si>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</si>
  <si>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</si>
  <si>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</si>
  <si>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</si>
  <si>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</si>
  <si>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</si>
  <si>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</si>
  <si>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</si>
  <si>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</si>
  <si>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</si>
  <si>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</si>
  <si>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</si>
  <si>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</si>
  <si>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</si>
  <si>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</si>
  <si>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</si>
  <si>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</si>
  <si>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</si>
  <si>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</si>
  <si>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</si>
  <si>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</si>
  <si>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</si>
  <si>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</si>
  <si>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</si>
  <si>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</si>
  <si>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</si>
  <si>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</si>
  <si>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</si>
  <si>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</si>
  <si>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</si>
  <si>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</si>
  <si>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</si>
  <si>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</si>
  <si>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</si>
  <si>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</si>
  <si>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</si>
  <si>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</si>
  <si>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</si>
  <si>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</si>
  <si>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</si>
  <si>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</si>
  <si>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</si>
  <si>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</si>
  <si>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</si>
  <si>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</si>
  <si>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</si>
  <si>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</si>
  <si>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</si>
  <si>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</si>
  <si>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</si>
  <si>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</si>
  <si>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</si>
  <si>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</si>
  <si>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</si>
  <si>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</si>
  <si>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</si>
  <si>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</si>
  <si>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</si>
  <si>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</si>
  <si>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</si>
  <si>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</si>
  <si>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</si>
  <si>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</si>
  <si>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</si>
  <si>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</si>
  <si>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</si>
  <si>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</si>
  <si>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</si>
  <si>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</si>
  <si>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</si>
  <si>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</si>
  <si>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</si>
  <si>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</si>
  <si>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</si>
  <si>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</si>
  <si>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</si>
  <si>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</si>
  <si>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</si>
  <si>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</si>
  <si>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</si>
  <si>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</si>
  <si>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</si>
  <si>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</si>
  <si>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</si>
  <si>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</si>
  <si>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</si>
  <si>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</si>
  <si>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</si>
  <si>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</si>
  <si>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</si>
  <si>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</si>
  <si>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</si>
  <si>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</si>
  <si>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</si>
  <si>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</si>
  <si>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</si>
  <si>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</si>
  <si>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</si>
  <si>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</si>
  <si>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</si>
  <si>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</si>
  <si>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</si>
  <si>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</si>
  <si>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</si>
  <si>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</si>
  <si>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</si>
  <si>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</si>
  <si>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</si>
  <si>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</si>
  <si>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</si>
  <si>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</si>
  <si>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</si>
  <si>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</si>
  <si>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</si>
  <si>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</si>
  <si>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</si>
  <si>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</si>
  <si>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</si>
  <si>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</si>
  <si>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</si>
  <si>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</si>
  <si>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</si>
  <si>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</si>
  <si>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</si>
  <si>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</si>
  <si>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</si>
  <si>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</si>
  <si>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</si>
  <si>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</si>
  <si>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</si>
  <si>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</si>
  <si>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</si>
  <si>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</si>
  <si>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</si>
  <si>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</si>
  <si>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</si>
  <si>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</si>
  <si>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</si>
  <si>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</si>
  <si>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</si>
  <si>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</si>
  <si>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</si>
  <si>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</si>
  <si>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</si>
  <si>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</si>
  <si>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</si>
  <si>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</si>
  <si>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</si>
  <si>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</si>
  <si>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</si>
  <si>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</si>
  <si>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</si>
  <si>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</si>
  <si>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</si>
  <si>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</si>
  <si>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</si>
  <si>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</si>
  <si>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</si>
  <si>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</si>
  <si>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</si>
  <si>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</si>
  <si>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</si>
  <si>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</si>
  <si>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</si>
  <si>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</si>
  <si>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</si>
  <si>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</si>
  <si>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</si>
  <si>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</si>
  <si>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</si>
  <si>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</si>
  <si>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</si>
  <si>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</si>
  <si>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</si>
  <si>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</si>
  <si>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</si>
  <si>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</si>
  <si>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</si>
  <si>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</si>
  <si>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</si>
  <si>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</si>
  <si>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</si>
  <si>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</si>
  <si>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</si>
  <si>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</si>
  <si>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</si>
  <si>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</si>
  <si>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</si>
  <si>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</si>
  <si>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</si>
  <si>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</si>
  <si>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</si>
  <si>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</si>
  <si>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</si>
  <si>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</si>
  <si>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</si>
  <si>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</si>
  <si>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</si>
  <si>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</si>
  <si>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</si>
  <si>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</si>
  <si>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</si>
  <si>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</si>
  <si>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</si>
  <si>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</si>
  <si>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</si>
  <si>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</si>
  <si>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</si>
  <si>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</si>
  <si>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</si>
  <si>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</si>
  <si>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</si>
  <si>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</si>
  <si>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</si>
  <si>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</si>
  <si>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</si>
  <si>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</si>
  <si>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</si>
  <si>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</si>
  <si>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</si>
  <si>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</si>
  <si>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</si>
  <si>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</si>
  <si>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</si>
  <si>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</si>
  <si>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</si>
  <si>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</si>
  <si>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</si>
  <si>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</si>
  <si>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</si>
  <si>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</si>
  <si>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</si>
  <si>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</si>
  <si>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</si>
  <si>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</si>
  <si>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</si>
  <si>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</si>
  <si>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</si>
  <si>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</si>
  <si>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</si>
  <si>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</si>
  <si>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</si>
  <si>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</si>
  <si>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</si>
  <si>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</si>
  <si>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</si>
  <si>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</si>
  <si>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</si>
  <si>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</si>
  <si>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</si>
  <si>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</si>
  <si>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</si>
  <si>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</si>
  <si>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</si>
  <si>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</si>
  <si>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</si>
  <si>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</si>
  <si>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</si>
  <si>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</si>
  <si>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</si>
  <si>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</si>
  <si>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</si>
  <si>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</si>
  <si>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</si>
  <si>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</si>
  <si>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</si>
  <si>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</si>
  <si>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</si>
  <si>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</si>
  <si>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</si>
  <si>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</si>
  <si>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</si>
  <si>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</si>
  <si>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</si>
  <si>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</si>
  <si>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</si>
  <si>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</si>
  <si>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</si>
  <si>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</si>
  <si>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</si>
  <si>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</si>
  <si>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</si>
  <si>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</si>
  <si>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</si>
  <si>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</si>
  <si>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</si>
  <si>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</si>
  <si>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</si>
  <si>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</si>
  <si>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</si>
  <si>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</si>
  <si>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</si>
  <si>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</si>
  <si>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</si>
  <si>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</si>
  <si>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</si>
  <si>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</si>
  <si>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</si>
  <si>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</si>
  <si>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</si>
  <si>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</si>
  <si>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</si>
  <si>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</si>
  <si>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</si>
  <si>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</si>
  <si>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</si>
  <si>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</si>
  <si>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</si>
  <si>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</si>
  <si>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</si>
  <si>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</si>
  <si>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</si>
  <si>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</si>
  <si>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</si>
  <si>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</si>
  <si>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</si>
  <si>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</si>
  <si>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</si>
  <si>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</si>
  <si>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</si>
  <si>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</si>
  <si>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</si>
  <si>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</si>
  <si>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</si>
  <si>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</si>
  <si>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</si>
  <si>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</si>
  <si>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</si>
  <si>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</si>
  <si>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</si>
  <si>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</si>
  <si>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</si>
  <si>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</si>
  <si>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</si>
  <si>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</si>
  <si>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</si>
  <si>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</si>
  <si>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</si>
  <si>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</si>
  <si>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</si>
  <si>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</si>
  <si>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</si>
  <si>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</si>
  <si>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</si>
  <si>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</si>
  <si>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</si>
  <si>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</si>
  <si>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</si>
  <si>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</si>
  <si>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</si>
  <si>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</si>
  <si>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</si>
  <si>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</si>
  <si>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</si>
  <si>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</si>
  <si>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</si>
  <si>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</si>
  <si>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</si>
  <si>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</si>
  <si>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</si>
  <si>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</si>
  <si>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</si>
  <si>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</si>
  <si>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</si>
  <si>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</si>
  <si>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</si>
  <si>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</si>
  <si>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</si>
  <si>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</si>
  <si>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</si>
  <si>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</si>
  <si>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</si>
  <si>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</si>
  <si>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</si>
  <si>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</si>
  <si>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</si>
  <si>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</si>
  <si>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</si>
  <si>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</si>
  <si>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</si>
  <si>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</si>
  <si>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</si>
  <si>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</si>
  <si>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</si>
  <si>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</si>
  <si>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</si>
  <si>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</si>
  <si>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</si>
  <si>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</si>
  <si>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</si>
  <si>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</si>
  <si>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</si>
  <si>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</si>
  <si>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</si>
  <si>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</si>
  <si>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</si>
  <si>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</si>
  <si>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</si>
  <si>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</si>
  <si>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</si>
  <si>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</si>
  <si>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</si>
  <si>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</si>
  <si>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</si>
  <si>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</si>
  <si>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</si>
  <si>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</si>
  <si>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</si>
  <si>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</si>
  <si>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</si>
  <si>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</si>
  <si>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</si>
  <si>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</si>
  <si>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</si>
  <si>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</si>
  <si>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</si>
  <si>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</si>
  <si>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</si>
  <si>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</si>
  <si>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</si>
  <si>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</si>
  <si>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</si>
  <si>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</si>
  <si>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</si>
  <si>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</si>
  <si>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</si>
  <si>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</si>
  <si>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</si>
  <si>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</si>
  <si>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</si>
  <si>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</si>
  <si>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</si>
  <si>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</si>
  <si>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</si>
  <si>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</si>
  <si>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</si>
  <si>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</si>
  <si>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</si>
  <si>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</si>
  <si>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</si>
  <si>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</si>
  <si>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</si>
  <si>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</si>
  <si>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</si>
  <si>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</si>
  <si>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</si>
  <si>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</si>
  <si>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</si>
  <si>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</si>
  <si>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</si>
  <si>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</si>
  <si>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</si>
  <si>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</si>
  <si>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</si>
  <si>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</si>
  <si>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</si>
  <si>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</si>
  <si>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</si>
  <si>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</si>
  <si>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</si>
  <si>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</si>
  <si>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</si>
  <si>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</si>
  <si>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</si>
  <si>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</si>
  <si>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</si>
  <si>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</si>
  <si>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</si>
  <si>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</si>
  <si>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</si>
  <si>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</si>
  <si>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</si>
  <si>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</si>
  <si>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</si>
  <si>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</si>
  <si>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</si>
  <si>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</si>
  <si>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</si>
  <si>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</si>
  <si>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</si>
  <si>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</si>
  <si>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</si>
  <si>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</si>
  <si>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</si>
  <si>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</si>
  <si>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</si>
  <si>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</si>
  <si>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</si>
  <si>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</si>
  <si>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</si>
  <si>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</si>
  <si>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</si>
  <si>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</si>
  <si>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</si>
  <si>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</si>
  <si>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</si>
  <si>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</si>
  <si>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</si>
  <si>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</si>
  <si>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</si>
  <si>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</si>
  <si>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</si>
  <si>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</si>
  <si>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</si>
  <si>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</si>
  <si>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</si>
  <si>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</si>
  <si>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</si>
  <si>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</si>
  <si>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</si>
  <si>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</si>
  <si>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</si>
  <si>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</si>
  <si>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</si>
  <si>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</si>
  <si>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</si>
  <si>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</si>
  <si>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</si>
  <si>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</si>
  <si>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</si>
  <si>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</si>
  <si>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</si>
  <si>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</si>
  <si>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</si>
  <si>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</si>
  <si>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</si>
  <si>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</si>
  <si>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</si>
  <si>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</si>
  <si>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</si>
  <si>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</si>
  <si>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</si>
  <si>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</si>
  <si>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</si>
  <si>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</si>
  <si>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</si>
  <si>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</si>
  <si>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</si>
  <si>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</si>
  <si>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</si>
  <si>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</si>
  <si>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</si>
  <si>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</si>
  <si>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</si>
  <si>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</si>
  <si>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</si>
  <si>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</si>
  <si>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</si>
  <si>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</si>
  <si>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</si>
  <si>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</si>
  <si>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</si>
  <si>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</si>
  <si>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</si>
  <si>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</si>
  <si>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</si>
  <si>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</si>
  <si>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</si>
  <si>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</si>
  <si>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</si>
  <si>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</si>
  <si>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</si>
  <si>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</si>
  <si>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</si>
  <si>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</si>
  <si>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</si>
  <si>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</si>
  <si>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</si>
  <si>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</si>
  <si>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</si>
  <si>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</si>
  <si>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</si>
  <si>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</si>
  <si>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</si>
  <si>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</si>
  <si>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</si>
  <si>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</si>
  <si>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</si>
  <si>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</si>
  <si>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</si>
  <si>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</si>
  <si>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</si>
  <si>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</si>
  <si>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</si>
  <si>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</si>
  <si>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</si>
  <si>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</si>
  <si>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</si>
  <si>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</si>
  <si>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</si>
  <si>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</si>
  <si>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</si>
  <si>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</si>
  <si>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</si>
  <si>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</si>
  <si>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</si>
  <si>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</si>
  <si>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</si>
  <si>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</si>
  <si>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</si>
  <si>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</si>
  <si>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</si>
  <si>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</si>
  <si>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</si>
  <si>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</si>
  <si>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</si>
  <si>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</si>
  <si>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</si>
  <si>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</si>
  <si>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</si>
  <si>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</si>
  <si>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</si>
  <si>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</si>
  <si>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</si>
  <si>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</si>
  <si>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</si>
  <si>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</si>
  <si>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</si>
  <si>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</si>
  <si>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</si>
  <si>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</si>
  <si>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</si>
  <si>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</si>
  <si>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</si>
  <si>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</si>
  <si>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</si>
  <si>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</si>
  <si>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</si>
  <si>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</si>
  <si>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</si>
  <si>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</si>
  <si>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</si>
  <si>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</si>
  <si>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</si>
  <si>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</si>
  <si>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</si>
  <si>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</si>
  <si>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</si>
  <si>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</si>
  <si>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</si>
  <si>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</si>
  <si>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</si>
  <si>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</si>
  <si>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</si>
  <si>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</si>
  <si>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</si>
  <si>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</si>
  <si>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</si>
  <si>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</si>
  <si>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</si>
  <si>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</si>
  <si>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</si>
  <si>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</si>
  <si>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</si>
  <si>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</si>
  <si>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</si>
  <si>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</si>
  <si>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</si>
  <si>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</si>
  <si>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</si>
  <si>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</si>
  <si>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</si>
  <si>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</si>
  <si>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</si>
  <si>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</si>
  <si>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</si>
  <si>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</si>
  <si>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</si>
  <si>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</si>
  <si>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</si>
  <si>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</si>
  <si>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</si>
  <si>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</si>
  <si>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</si>
  <si>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</si>
  <si>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</si>
  <si>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</si>
  <si>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</si>
  <si>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</si>
  <si>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</si>
  <si>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</si>
  <si>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</si>
  <si>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</si>
  <si>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</si>
  <si>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</si>
  <si>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</si>
  <si>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</si>
  <si>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</si>
  <si>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</si>
  <si>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</si>
  <si>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</si>
  <si>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</si>
  <si>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</si>
  <si>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</si>
  <si>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</si>
  <si>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</si>
  <si>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</si>
  <si>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</si>
  <si>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</si>
  <si>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</si>
  <si>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</si>
  <si>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</si>
  <si>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</si>
  <si>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</si>
  <si>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</si>
  <si>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</si>
  <si>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</si>
  <si>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</si>
  <si>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</si>
  <si>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</si>
  <si>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</si>
  <si>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</si>
  <si>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</si>
  <si>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</si>
  <si>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</si>
  <si>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</si>
  <si>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</si>
  <si>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</si>
  <si>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</si>
  <si>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</si>
  <si>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</si>
  <si>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</si>
  <si>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</si>
  <si>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</si>
  <si>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</si>
  <si>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</si>
  <si>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</si>
  <si>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</si>
  <si>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</si>
  <si>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</si>
  <si>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</si>
  <si>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</si>
  <si>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</si>
  <si>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</si>
  <si>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</si>
  <si>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</si>
  <si>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</si>
  <si>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</si>
  <si>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</si>
  <si>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</si>
  <si>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</si>
  <si>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</si>
  <si>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</si>
  <si>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</si>
  <si>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</si>
  <si>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</si>
  <si>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</si>
  <si>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</si>
  <si>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</si>
  <si>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</si>
  <si>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</si>
  <si>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</si>
  <si>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</si>
  <si>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</si>
  <si>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</si>
  <si>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</si>
  <si>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</si>
  <si>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</si>
  <si>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</si>
  <si>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</si>
  <si>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</si>
  <si>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</si>
  <si>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</si>
  <si>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</si>
  <si>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</si>
  <si>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</si>
  <si>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</si>
  <si>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</si>
  <si>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</si>
  <si>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</si>
  <si>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</si>
  <si>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</si>
  <si>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</si>
  <si>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</si>
  <si>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</si>
  <si>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</si>
  <si>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</si>
  <si>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</si>
  <si>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</si>
  <si>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</si>
  <si>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</si>
  <si>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</si>
  <si>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</si>
  <si>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</si>
  <si>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</si>
  <si>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</si>
  <si>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</si>
  <si>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</si>
  <si>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</si>
  <si>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</si>
  <si>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</si>
  <si>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</si>
  <si>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</si>
  <si>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</si>
  <si>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</si>
  <si>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</si>
  <si>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</si>
  <si>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</si>
  <si>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</si>
  <si>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</si>
  <si>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</si>
  <si>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</si>
  <si>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</si>
  <si>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</si>
  <si>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</si>
  <si>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</si>
  <si>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</si>
  <si>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</si>
  <si>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</si>
  <si>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</si>
  <si>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</si>
  <si>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</si>
  <si>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</si>
  <si>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</si>
  <si>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</si>
  <si>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</si>
  <si>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</si>
  <si>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</si>
  <si>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</si>
  <si>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</si>
  <si>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</si>
  <si>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</si>
  <si>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</si>
  <si>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</si>
  <si>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</si>
  <si>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</si>
  <si>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</si>
  <si>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</si>
  <si>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</si>
  <si>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</si>
  <si>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</si>
  <si>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</si>
  <si>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</si>
  <si>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</si>
  <si>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</si>
  <si>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</si>
  <si>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</si>
  <si>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</si>
  <si>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</si>
  <si>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</si>
  <si>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</si>
  <si>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</si>
  <si>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</si>
  <si>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</si>
  <si>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</si>
  <si>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</si>
  <si>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</si>
  <si>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</si>
  <si>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</si>
  <si>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</si>
  <si>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</si>
  <si>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</si>
  <si>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</si>
  <si>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</si>
  <si>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</si>
  <si>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</si>
  <si>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</si>
  <si>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</si>
  <si>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</si>
  <si>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</si>
  <si>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</si>
  <si>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</si>
  <si>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</si>
  <si>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</si>
  <si>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</si>
  <si>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</si>
  <si>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</si>
  <si>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</si>
  <si>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</si>
  <si>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</si>
  <si>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</si>
  <si>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</si>
  <si>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</si>
  <si>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</si>
  <si>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</si>
  <si>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</si>
  <si>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</si>
  <si>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</si>
  <si>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</si>
  <si>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</si>
  <si>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</si>
  <si>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</si>
  <si>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</si>
  <si>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</si>
  <si>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</si>
  <si>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</si>
  <si>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</si>
  <si>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</si>
  <si>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</si>
  <si>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</si>
  <si>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</si>
  <si>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</si>
  <si>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</si>
  <si>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</si>
  <si>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</si>
  <si>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</si>
  <si>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</si>
  <si>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</si>
  <si>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</si>
  <si>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</si>
  <si>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</si>
  <si>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</si>
  <si>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</si>
  <si>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</si>
  <si>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</si>
  <si>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</si>
  <si>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</si>
  <si>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</si>
  <si>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</si>
  <si>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</si>
  <si>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</si>
  <si>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</si>
  <si>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</si>
  <si>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</si>
  <si>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</si>
  <si>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</si>
  <si>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</si>
  <si>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</si>
  <si>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</si>
  <si>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</si>
  <si>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</si>
  <si>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</si>
  <si>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</si>
  <si>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</si>
  <si>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</si>
  <si>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</si>
  <si>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</si>
  <si>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</si>
  <si>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</si>
  <si>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</si>
  <si>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</si>
  <si>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</si>
  <si>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</si>
  <si>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</si>
  <si>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</si>
  <si>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</si>
  <si>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</si>
  <si>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</si>
  <si>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</si>
  <si>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</si>
  <si>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</si>
  <si>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</si>
  <si>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</si>
  <si>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</si>
  <si>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</si>
  <si>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</si>
  <si>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</si>
  <si>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</si>
  <si>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</si>
  <si>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</si>
  <si>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</si>
  <si>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</si>
  <si>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</si>
  <si>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</si>
  <si>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</si>
  <si>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</si>
  <si>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</si>
  <si>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</si>
  <si>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</si>
  <si>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</si>
  <si>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</si>
  <si>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</si>
  <si>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</si>
  <si>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</si>
  <si>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</si>
  <si>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</si>
  <si>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</si>
  <si>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</si>
  <si>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</si>
  <si>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</si>
  <si>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</si>
  <si>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</si>
  <si>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</si>
  <si>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</si>
  <si>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</si>
  <si>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</si>
  <si>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</si>
  <si>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</si>
  <si>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</si>
  <si>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</si>
  <si>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</si>
  <si>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</si>
  <si>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</si>
  <si>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</si>
  <si>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</si>
  <si>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</si>
  <si>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</si>
  <si>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</si>
  <si>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</si>
  <si>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</si>
  <si>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</si>
  <si>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</si>
  <si>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</si>
  <si>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</si>
  <si>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</si>
  <si>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</si>
  <si>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</si>
  <si>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</si>
  <si>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</si>
  <si>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</si>
  <si>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</si>
  <si>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</si>
  <si>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</si>
  <si>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</si>
  <si>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</si>
  <si>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</si>
  <si>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</si>
  <si>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</si>
  <si>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</si>
  <si>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</si>
  <si>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</si>
  <si>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</si>
  <si>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</si>
  <si>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</si>
  <si>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</si>
  <si>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</si>
  <si>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</si>
  <si>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</si>
  <si>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</si>
  <si>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</si>
  <si>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</si>
  <si>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</si>
  <si>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</si>
  <si>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</si>
  <si>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</si>
  <si>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</si>
  <si>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</si>
  <si>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</si>
  <si>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</si>
  <si>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</si>
  <si>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</si>
  <si>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</si>
  <si>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</si>
  <si>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</si>
  <si>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</si>
  <si>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</si>
  <si>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</si>
  <si>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</si>
  <si>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</si>
  <si>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</si>
  <si>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</si>
  <si>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</si>
  <si>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</si>
  <si>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</si>
  <si>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</si>
  <si>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</si>
  <si>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</si>
  <si>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</si>
  <si>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</si>
  <si>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</si>
  <si>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</si>
  <si>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</si>
  <si>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</si>
  <si>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</si>
  <si>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</si>
  <si>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</si>
  <si>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</si>
  <si>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</si>
  <si>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</si>
  <si>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</si>
  <si>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</si>
  <si>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</si>
  <si>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</si>
  <si>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</si>
  <si>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</si>
  <si>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</si>
  <si>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</si>
  <si>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</si>
  <si>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</si>
  <si>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</si>
  <si>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</si>
  <si>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</si>
  <si>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</si>
  <si>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</si>
  <si>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</si>
  <si>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</si>
  <si>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</si>
  <si>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</si>
  <si>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</si>
  <si>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</si>
  <si>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</si>
  <si>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</si>
  <si>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</si>
  <si>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</si>
  <si>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</si>
  <si>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</si>
  <si>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</si>
  <si>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</si>
  <si>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</si>
  <si>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</si>
  <si>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</si>
  <si>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</si>
  <si>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</si>
  <si>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</si>
  <si>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</si>
  <si>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</si>
  <si>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</si>
  <si>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</si>
  <si>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</si>
  <si>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</si>
  <si>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</si>
  <si>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</si>
  <si>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</si>
  <si>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</si>
  <si>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</si>
  <si>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</si>
  <si>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</si>
  <si>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</si>
  <si>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</si>
  <si>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</si>
  <si>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</si>
  <si>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</si>
  <si>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</si>
  <si>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</si>
  <si>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</si>
  <si>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</si>
  <si>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</si>
  <si>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</si>
  <si>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</si>
  <si>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</si>
  <si>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</si>
  <si>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</si>
  <si>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</si>
  <si>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</si>
  <si>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</si>
  <si>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</si>
  <si>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</si>
  <si>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</si>
  <si>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</si>
  <si>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</si>
  <si>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</si>
  <si>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</si>
  <si>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</si>
  <si>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</si>
  <si>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</si>
  <si>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</si>
  <si>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</si>
  <si>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</si>
  <si>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</si>
  <si>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</si>
  <si>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</si>
  <si>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</si>
  <si>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</si>
  <si>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</si>
  <si>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</si>
  <si>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</si>
  <si>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</si>
  <si>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</si>
  <si>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</si>
  <si>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</si>
  <si>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</si>
  <si>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</si>
  <si>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</si>
  <si>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</si>
  <si>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</si>
  <si>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</si>
  <si>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</si>
  <si>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</si>
  <si>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</si>
  <si>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</si>
  <si>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</si>
  <si>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</si>
  <si>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</si>
  <si>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</si>
  <si>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</si>
  <si>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</si>
  <si>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</si>
  <si>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</si>
  <si>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</si>
  <si>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</si>
  <si>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</si>
  <si>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</si>
  <si>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</si>
  <si>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</si>
  <si>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</si>
  <si>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</si>
  <si>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</si>
  <si>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</si>
  <si>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</si>
  <si>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</si>
  <si>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</si>
  <si>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</si>
  <si>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</si>
  <si>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</si>
  <si>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</si>
  <si>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</si>
  <si>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</si>
  <si>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</si>
  <si>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</si>
  <si>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</si>
  <si>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</si>
  <si>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</si>
  <si>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</si>
  <si>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</si>
  <si>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</si>
  <si>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</si>
  <si>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</si>
  <si>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</si>
  <si>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</si>
  <si>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</si>
  <si>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</si>
  <si>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</si>
  <si>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</si>
  <si>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</si>
  <si>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</si>
  <si>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</si>
  <si>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</si>
  <si>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</si>
  <si>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</si>
  <si>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</si>
  <si>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</si>
  <si>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</si>
  <si>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</si>
  <si>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</si>
  <si>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</si>
  <si>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</si>
  <si>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</si>
  <si>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</si>
  <si>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</si>
  <si>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</si>
  <si>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</si>
  <si>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</si>
  <si>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</si>
  <si>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</si>
  <si>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</si>
  <si>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</si>
  <si>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</si>
  <si>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</si>
  <si>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</si>
  <si>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</si>
  <si>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</si>
  <si>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</si>
  <si>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</si>
  <si>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</si>
  <si>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</si>
  <si>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</si>
  <si>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</si>
  <si>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</si>
  <si>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</si>
  <si>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</si>
  <si>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</si>
  <si>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</si>
  <si>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</si>
  <si>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</si>
  <si>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</si>
  <si>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</si>
  <si>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</si>
  <si>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</si>
  <si>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</si>
  <si>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</si>
  <si>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</si>
  <si>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</si>
  <si>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</si>
  <si>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</si>
  <si>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</si>
  <si>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</si>
  <si>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</si>
  <si>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</si>
  <si>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</si>
  <si>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</si>
  <si>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</si>
  <si>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</si>
  <si>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</si>
  <si>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</si>
  <si>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</si>
  <si>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</si>
  <si>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</si>
  <si>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</si>
  <si>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</si>
  <si>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</si>
  <si>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</si>
  <si>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</si>
  <si>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</si>
  <si>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</si>
  <si>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</si>
  <si>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</si>
  <si>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</si>
  <si>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</si>
  <si>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</si>
  <si>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</si>
  <si>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</si>
  <si>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</si>
  <si>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</si>
  <si>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</si>
  <si>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</si>
  <si>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</si>
  <si>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</si>
  <si>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</si>
  <si>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</si>
  <si>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</si>
  <si>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</si>
  <si>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</si>
  <si>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</si>
  <si>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</si>
  <si>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</si>
  <si>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</si>
  <si>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</si>
  <si>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</si>
  <si>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</si>
  <si>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</si>
  <si>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</si>
  <si>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</si>
  <si>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</si>
  <si>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</si>
  <si>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</si>
  <si>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</si>
  <si>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</si>
  <si>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</si>
  <si>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</si>
  <si>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</si>
  <si>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</si>
  <si>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</si>
  <si>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</si>
  <si>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</si>
  <si>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</si>
  <si>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</si>
  <si>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</si>
  <si>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</si>
  <si>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</si>
  <si>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</si>
  <si>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</si>
  <si>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</si>
  <si>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</si>
  <si>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</si>
  <si>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</si>
  <si>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</si>
  <si>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</si>
  <si>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</si>
  <si>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</si>
  <si>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</si>
  <si>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</si>
  <si>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</si>
  <si>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</si>
  <si>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</si>
  <si>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</si>
  <si>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</si>
  <si>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</si>
  <si>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</si>
  <si>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</si>
  <si>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</si>
  <si>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</si>
  <si>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</si>
  <si>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</si>
  <si>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</si>
  <si>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</si>
  <si>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</si>
  <si>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</si>
  <si>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</si>
  <si>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</si>
  <si>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</si>
  <si>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</si>
  <si>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</si>
  <si>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</si>
  <si>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</si>
  <si>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</si>
  <si>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</si>
  <si>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</si>
  <si>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</si>
  <si>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</si>
  <si>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</si>
  <si>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</si>
  <si>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</si>
  <si>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</si>
  <si>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</si>
  <si>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</si>
  <si>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</si>
  <si>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</si>
  <si>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</si>
  <si>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</si>
  <si>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</si>
  <si>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</si>
  <si>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</si>
  <si>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</si>
  <si>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</si>
  <si>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</si>
  <si>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</si>
  <si>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</si>
  <si>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</si>
  <si>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</si>
  <si>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</si>
  <si>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</si>
  <si>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</si>
  <si>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</si>
  <si>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</si>
  <si>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</si>
  <si>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</si>
  <si>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</si>
  <si>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</si>
  <si>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</si>
  <si>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</si>
  <si>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</si>
  <si>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</si>
  <si>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</si>
  <si>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</si>
  <si>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</si>
  <si>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</si>
  <si>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</si>
  <si>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</si>
  <si>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</si>
  <si>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</si>
  <si>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</si>
  <si>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</si>
  <si>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</si>
  <si>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</si>
  <si>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</si>
  <si>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</si>
  <si>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</si>
  <si>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</si>
  <si>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</si>
  <si>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</si>
  <si>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</si>
  <si>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</si>
  <si>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</si>
  <si>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</si>
  <si>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</si>
  <si>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</si>
  <si>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</si>
  <si>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</si>
  <si>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</si>
  <si>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</si>
  <si>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</si>
  <si>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</si>
  <si>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</si>
  <si>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</si>
  <si>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</si>
  <si>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</si>
  <si>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</si>
  <si>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</si>
  <si>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</si>
  <si>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</si>
  <si>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</si>
  <si>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</si>
  <si>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</si>
  <si>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</si>
  <si>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</si>
  <si>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</si>
  <si>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</si>
  <si>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</si>
  <si>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</si>
  <si>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</si>
  <si>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</si>
  <si>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</si>
  <si>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</si>
  <si>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</si>
  <si>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</si>
  <si>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</si>
  <si>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</si>
  <si>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</si>
  <si>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</si>
  <si>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</si>
  <si>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</si>
  <si>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</si>
  <si>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</si>
  <si>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</si>
  <si>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</si>
  <si>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</si>
  <si>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</si>
  <si>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</si>
  <si>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</si>
  <si>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</si>
  <si>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</si>
  <si>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</si>
  <si>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</si>
  <si>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</si>
  <si>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</si>
  <si>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</si>
  <si>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</si>
  <si>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</si>
  <si>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</si>
  <si>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</si>
  <si>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</si>
  <si>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</si>
  <si>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</si>
  <si>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</si>
  <si>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</si>
  <si>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</si>
  <si>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</si>
  <si>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</si>
  <si>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</si>
  <si>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</si>
  <si>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</si>
  <si>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</si>
  <si>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</si>
  <si>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</si>
  <si>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</si>
  <si>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</si>
  <si>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</si>
  <si>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</si>
  <si>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</si>
  <si>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</si>
  <si>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</si>
  <si>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</si>
  <si>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</si>
  <si>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</si>
  <si>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</si>
  <si>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</si>
  <si>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</si>
  <si>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</si>
  <si>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</si>
  <si>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</si>
  <si>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</si>
  <si>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</si>
  <si>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</si>
  <si>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</si>
  <si>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</si>
  <si>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</si>
  <si>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</si>
  <si>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</si>
  <si>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</si>
  <si>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</si>
  <si>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</si>
  <si>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</si>
  <si>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</si>
  <si>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</si>
  <si>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</si>
  <si>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</si>
  <si>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</si>
  <si>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</si>
  <si>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</si>
  <si>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</si>
  <si>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</si>
  <si>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</si>
  <si>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</si>
  <si>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</si>
  <si>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</si>
  <si>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</si>
  <si>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</si>
  <si>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</si>
  <si>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</si>
  <si>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</si>
  <si>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</si>
  <si>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</si>
  <si>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</si>
  <si>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</si>
  <si>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</si>
  <si>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</si>
  <si>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</si>
  <si>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</si>
  <si>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</si>
  <si>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</si>
  <si>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</si>
  <si>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</si>
  <si>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</si>
  <si>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</si>
  <si>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</si>
  <si>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</si>
  <si>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</si>
  <si>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</si>
  <si>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</si>
  <si>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</si>
  <si>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</si>
  <si>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</si>
  <si>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</si>
  <si>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</si>
  <si>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</si>
  <si>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</si>
  <si>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</si>
  <si>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</si>
  <si>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</si>
  <si>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</si>
  <si>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</si>
  <si>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</si>
  <si>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</si>
  <si>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</si>
  <si>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</si>
  <si>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</si>
  <si>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</si>
  <si>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</si>
  <si>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</si>
  <si>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</si>
  <si>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</si>
  <si>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</si>
  <si>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</si>
  <si>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</si>
  <si>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</si>
  <si>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</si>
  <si>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</si>
  <si>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</si>
  <si>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</si>
  <si>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</si>
  <si>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</si>
  <si>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</si>
  <si>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</si>
  <si>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</si>
  <si>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</si>
  <si>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</si>
  <si>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</si>
  <si>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</si>
  <si>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</si>
  <si>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</si>
  <si>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</si>
  <si>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</si>
  <si>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</si>
  <si>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</si>
  <si>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</si>
  <si>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</si>
  <si>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</si>
  <si>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</si>
  <si>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</si>
  <si>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</si>
  <si>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</si>
  <si>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</si>
  <si>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</si>
  <si>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</si>
  <si>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</si>
  <si>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</si>
  <si>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</si>
  <si>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</si>
  <si>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</si>
  <si>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</si>
  <si>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</si>
  <si>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</si>
  <si>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</si>
  <si>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</si>
  <si>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</si>
  <si>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</si>
  <si>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</si>
  <si>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</si>
  <si>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</si>
  <si>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</si>
  <si>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</si>
  <si>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</si>
  <si>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</si>
  <si>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</si>
  <si>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</si>
  <si>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</si>
  <si>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</si>
  <si>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</si>
  <si>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</si>
  <si>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</si>
  <si>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</si>
  <si>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</si>
  <si>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</si>
  <si>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</si>
  <si>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</si>
  <si>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</si>
  <si>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</si>
  <si>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</si>
  <si>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</si>
  <si>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</si>
  <si>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</si>
  <si>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</si>
  <si>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</si>
  <si>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</si>
  <si>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</si>
  <si>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</si>
  <si>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</si>
  <si>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</si>
  <si>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</si>
  <si>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</si>
  <si>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</si>
  <si>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</si>
  <si>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</si>
  <si>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</si>
  <si>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</si>
  <si>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</si>
  <si>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</si>
  <si>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</si>
  <si>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</si>
  <si>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</si>
  <si>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</si>
  <si>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</si>
  <si>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</si>
  <si>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</si>
  <si>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</si>
  <si>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</si>
  <si>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</si>
  <si>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</si>
  <si>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</si>
  <si>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</si>
  <si>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</si>
  <si>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</si>
  <si>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</si>
  <si>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</si>
  <si>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</si>
  <si>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</si>
  <si>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</si>
  <si>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</si>
  <si>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</si>
  <si>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</si>
  <si>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</si>
  <si>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</si>
  <si>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</si>
  <si>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</si>
  <si>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</si>
  <si>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</si>
  <si>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</si>
  <si>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</si>
  <si>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</si>
  <si>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</si>
  <si>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</si>
  <si>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</si>
  <si>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</si>
  <si>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</si>
  <si>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</si>
  <si>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</si>
  <si>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</si>
  <si>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</si>
  <si>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</si>
  <si>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</si>
  <si>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</si>
  <si>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</si>
  <si>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</si>
  <si>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</si>
  <si>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</si>
  <si>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</si>
  <si>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</si>
  <si>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</si>
  <si>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</si>
  <si>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</si>
  <si>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</si>
  <si>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</si>
  <si>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</si>
  <si>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</si>
  <si>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</si>
  <si>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</si>
  <si>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</si>
  <si>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</si>
  <si>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</si>
  <si>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</si>
  <si>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</si>
  <si>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</si>
  <si>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</si>
  <si>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</si>
  <si>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</si>
  <si>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</si>
  <si>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</si>
  <si>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</si>
  <si>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</si>
  <si>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</si>
  <si>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</si>
  <si>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</si>
  <si>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</si>
  <si>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</si>
  <si>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</si>
  <si>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</si>
  <si>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</si>
  <si>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</si>
  <si>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</si>
  <si>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</si>
  <si>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</si>
  <si>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</si>
  <si>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</si>
  <si>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</si>
  <si>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</si>
  <si>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</si>
  <si>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</si>
  <si>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</si>
  <si>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</si>
  <si>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</si>
  <si>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</si>
  <si>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</si>
  <si>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</si>
  <si>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</si>
  <si>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</si>
  <si>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</si>
  <si>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</si>
  <si>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</si>
  <si>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</si>
  <si>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</si>
  <si>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</si>
  <si>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</si>
  <si>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</si>
  <si>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</si>
  <si>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</si>
  <si>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</si>
  <si>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</si>
  <si>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</si>
  <si>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</si>
  <si>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</si>
  <si>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</si>
  <si>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</si>
  <si>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</si>
  <si>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</si>
  <si>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</si>
  <si>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</si>
  <si>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</si>
  <si>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</si>
  <si>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</si>
  <si>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</si>
  <si>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</si>
  <si>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</si>
  <si>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</si>
  <si>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</si>
  <si>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</si>
  <si>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</si>
  <si>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</si>
  <si>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</si>
  <si>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</si>
  <si>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</si>
  <si>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</si>
  <si>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</si>
  <si>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</si>
  <si>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</si>
  <si>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</si>
  <si>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</si>
  <si>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</si>
  <si>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</si>
  <si>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</si>
  <si>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</si>
  <si>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</si>
  <si>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</si>
  <si>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</si>
  <si>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</si>
  <si>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</si>
  <si>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</si>
  <si>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</si>
  <si>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</si>
  <si>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</si>
  <si>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</si>
  <si>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</si>
  <si>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</si>
  <si>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</si>
  <si>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</si>
  <si>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</si>
  <si>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</si>
  <si>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</si>
  <si>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</si>
  <si>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</si>
  <si>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</si>
  <si>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</si>
  <si>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</si>
  <si>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</si>
  <si>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</si>
  <si>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</si>
  <si>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</si>
  <si>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</si>
  <si>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</si>
  <si>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</si>
  <si>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</si>
  <si>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</si>
  <si>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</si>
  <si>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</si>
  <si>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</si>
  <si>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</si>
  <si>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</si>
  <si>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</si>
  <si>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</si>
  <si>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</si>
  <si>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</si>
  <si>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</si>
  <si>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</si>
  <si>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</si>
  <si>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</si>
  <si>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</si>
  <si>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</si>
  <si>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</si>
  <si>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</si>
  <si>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</si>
  <si>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</si>
  <si>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</si>
  <si>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</si>
  <si>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</si>
  <si>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</si>
  <si>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</si>
  <si>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</si>
  <si>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</si>
  <si>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</si>
  <si>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</si>
  <si>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</si>
  <si>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</si>
  <si>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</si>
  <si>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</si>
  <si>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</si>
  <si>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</si>
  <si>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</si>
  <si>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</si>
  <si>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</si>
  <si>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</si>
  <si>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</si>
  <si>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</si>
  <si>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</si>
  <si>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</si>
  <si>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</si>
  <si>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</si>
  <si>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</si>
  <si>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</si>
  <si>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</si>
  <si>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</si>
  <si>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</si>
  <si>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</si>
  <si>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</si>
  <si>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</si>
  <si>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</si>
  <si>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</si>
  <si>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</si>
  <si>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</si>
  <si>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</si>
  <si>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</si>
  <si>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</si>
  <si>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</si>
  <si>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</si>
  <si>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</si>
  <si>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</si>
  <si>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</si>
  <si>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</si>
  <si>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</si>
  <si>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</si>
  <si>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</si>
  <si>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</si>
  <si>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</si>
  <si>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</si>
  <si>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</si>
  <si>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</si>
  <si>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</si>
  <si>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</si>
  <si>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</si>
  <si>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</si>
  <si>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</si>
  <si>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</si>
  <si>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</si>
  <si>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</si>
  <si>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</si>
  <si>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</si>
  <si>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</si>
  <si>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</si>
  <si>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</si>
  <si>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</si>
  <si>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</si>
  <si>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</si>
  <si>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</si>
  <si>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</si>
  <si>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</si>
  <si>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</si>
  <si>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</si>
  <si>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</si>
  <si>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</si>
  <si>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</si>
  <si>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</si>
  <si>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</si>
  <si>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</si>
  <si>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</si>
  <si>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</si>
  <si>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</si>
  <si>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</si>
  <si>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</si>
  <si>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</si>
  <si>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</si>
  <si>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</si>
  <si>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</si>
  <si>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</si>
  <si>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</si>
  <si>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</si>
  <si>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</si>
  <si>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</si>
  <si>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</si>
  <si>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</si>
  <si>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</si>
  <si>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</si>
  <si>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</si>
  <si>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</si>
  <si>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</si>
  <si>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</si>
  <si>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</si>
  <si>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</si>
  <si>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</si>
  <si>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</si>
  <si>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</si>
  <si>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</si>
  <si>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</si>
  <si>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</si>
  <si>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</si>
  <si>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</si>
  <si>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</si>
  <si>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</si>
  <si>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</si>
  <si>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</si>
  <si>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</si>
  <si>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</si>
  <si>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</si>
  <si>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</si>
  <si>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</si>
  <si>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</si>
  <si>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</si>
  <si>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</si>
  <si>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</si>
  <si>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</si>
  <si>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</si>
  <si>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</si>
  <si>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</si>
  <si>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</si>
  <si>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</si>
  <si>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</si>
  <si>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</si>
  <si>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</si>
  <si>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</si>
  <si>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</si>
  <si>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</si>
  <si>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</si>
  <si>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</si>
  <si>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</si>
  <si>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</si>
  <si>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</si>
  <si>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</si>
  <si>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</si>
  <si>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</si>
  <si>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</si>
  <si>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</si>
  <si>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</si>
  <si>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</si>
  <si>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</si>
  <si>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</si>
  <si>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</si>
  <si>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</si>
  <si>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</si>
  <si>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</si>
  <si>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</si>
  <si>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</si>
  <si>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</si>
  <si>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</si>
  <si>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</si>
  <si>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</si>
  <si>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</si>
  <si>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</si>
  <si>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</si>
  <si>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</si>
  <si>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</si>
  <si>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</si>
  <si>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</si>
  <si>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</si>
  <si>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</si>
  <si>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</si>
  <si>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</si>
  <si>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</si>
  <si>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</si>
  <si>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</si>
  <si>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</si>
  <si>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</si>
  <si>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</si>
  <si>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</si>
  <si>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</si>
  <si>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</si>
  <si>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</si>
  <si>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</si>
  <si>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</si>
  <si>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</si>
  <si>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</si>
  <si>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</si>
  <si>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</si>
  <si>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</si>
  <si>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</si>
  <si>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</si>
  <si>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</si>
  <si>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</si>
  <si>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</si>
  <si>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</si>
  <si>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</si>
  <si>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</si>
  <si>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</si>
  <si>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</si>
  <si>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</si>
  <si>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</si>
  <si>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</si>
  <si>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</si>
  <si>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</si>
  <si>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</si>
  <si>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</si>
  <si>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</si>
  <si>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</si>
  <si>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</si>
  <si>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</si>
  <si>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</si>
  <si>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</si>
  <si>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</si>
  <si>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</si>
  <si>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</si>
  <si>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</si>
  <si>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</si>
  <si>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</si>
  <si>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</si>
  <si>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</si>
  <si>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</si>
  <si>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</si>
  <si>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</si>
  <si>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</si>
  <si>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</si>
  <si>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</si>
  <si>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</si>
  <si>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</si>
  <si>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</si>
  <si>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</si>
  <si>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</si>
  <si>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</si>
  <si>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</si>
  <si>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</si>
  <si>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</si>
  <si>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</si>
  <si>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</si>
  <si>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</si>
  <si>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</si>
  <si>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</si>
  <si>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</si>
  <si>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</si>
  <si>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</si>
  <si>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</si>
  <si>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</si>
  <si>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</si>
  <si>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</si>
  <si>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</si>
  <si>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</si>
  <si>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</si>
  <si>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</si>
  <si>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</si>
  <si>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</si>
  <si>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</si>
  <si>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</si>
  <si>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</si>
  <si>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</si>
  <si>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</si>
  <si>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</si>
  <si>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</si>
  <si>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</si>
  <si>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</si>
  <si>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</si>
  <si>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</si>
  <si>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</si>
  <si>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</si>
  <si>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</si>
  <si>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</si>
  <si>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</si>
  <si>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</si>
  <si>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</si>
  <si>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</si>
  <si>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</si>
  <si>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</si>
  <si>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</si>
  <si>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</si>
  <si>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</si>
  <si>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</si>
  <si>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</si>
  <si>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</si>
  <si>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</si>
  <si>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</si>
  <si>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</si>
  <si>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</si>
  <si>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</si>
  <si>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</si>
  <si>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</si>
  <si>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</si>
  <si>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</si>
  <si>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</si>
  <si>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</si>
  <si>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</si>
  <si>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</si>
  <si>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</si>
  <si>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</si>
  <si>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</si>
  <si>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</si>
  <si>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</si>
  <si>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</si>
  <si>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</si>
  <si>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</si>
  <si>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</si>
  <si>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</si>
  <si>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</si>
  <si>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</si>
  <si>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</si>
  <si>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</si>
  <si>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</si>
  <si>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</si>
  <si>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</si>
  <si>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</si>
  <si>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</si>
  <si>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</si>
  <si>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</si>
  <si>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</si>
  <si>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</si>
  <si>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</si>
  <si>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</si>
  <si>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</si>
  <si>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</si>
  <si>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</si>
  <si>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</si>
  <si>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</si>
  <si>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</si>
  <si>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</si>
  <si>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</si>
  <si>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</si>
  <si>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</si>
  <si>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</si>
  <si>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</si>
  <si>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</si>
  <si>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</si>
  <si>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</si>
  <si>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</si>
  <si>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</si>
  <si>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</si>
  <si>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</si>
  <si>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</si>
  <si>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</si>
  <si>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</si>
  <si>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</si>
  <si>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</si>
  <si>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</si>
  <si>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</si>
  <si>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</si>
  <si>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</si>
  <si>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</si>
  <si>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</si>
  <si>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</si>
  <si>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</si>
  <si>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</si>
  <si>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</si>
  <si>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</si>
  <si>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</si>
  <si>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</si>
  <si>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</si>
  <si>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</si>
  <si>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</si>
  <si>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</si>
  <si>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</si>
  <si>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</si>
  <si>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</si>
  <si>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</si>
  <si>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</si>
  <si>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</si>
  <si>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</si>
  <si>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</si>
  <si>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</si>
  <si>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</si>
  <si>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</si>
  <si>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</si>
  <si>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</si>
  <si>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</si>
  <si>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</si>
  <si>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</si>
  <si>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</si>
  <si>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</si>
  <si>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</si>
  <si>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</si>
  <si>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</si>
  <si>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</si>
  <si>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</si>
  <si>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</si>
  <si>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</si>
  <si>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</si>
  <si>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</si>
  <si>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</si>
  <si>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</si>
  <si>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</si>
  <si>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</si>
  <si>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</si>
  <si>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</si>
  <si>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</si>
  <si>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</si>
  <si>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</si>
  <si>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</si>
  <si>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</si>
  <si>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</si>
  <si>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</si>
  <si>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</si>
  <si>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</si>
  <si>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</si>
  <si>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</si>
  <si>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</si>
  <si>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</si>
  <si>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</si>
  <si>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</si>
  <si>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</si>
  <si>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</si>
  <si>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</si>
  <si>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</si>
  <si>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</si>
  <si>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</si>
  <si>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</si>
  <si>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</si>
  <si>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</si>
  <si>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</si>
  <si>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</si>
  <si>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</si>
  <si>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</si>
  <si>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</si>
  <si>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</si>
  <si>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</si>
  <si>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</si>
  <si>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</si>
  <si>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</si>
  <si>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</si>
  <si>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</si>
  <si>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</si>
  <si>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</si>
  <si>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</si>
  <si>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</si>
  <si>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</si>
  <si>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</si>
  <si>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</si>
  <si>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</si>
  <si>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</si>
  <si>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</si>
  <si>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</si>
  <si>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</si>
  <si>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</si>
  <si>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</si>
  <si>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</si>
  <si>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</si>
  <si>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</si>
  <si>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</si>
  <si>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</si>
  <si>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</si>
  <si>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</si>
  <si>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</si>
  <si>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</si>
  <si>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</si>
  <si>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</si>
  <si>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</si>
  <si>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</si>
  <si>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</si>
  <si>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</si>
  <si>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</si>
  <si>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</si>
  <si>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</si>
  <si>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</si>
  <si>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</si>
  <si>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</si>
  <si>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</si>
  <si>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</si>
  <si>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</si>
  <si>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</si>
  <si>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</si>
  <si>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</si>
  <si>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</si>
  <si>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</si>
  <si>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</si>
  <si>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</si>
  <si>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</si>
  <si>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</si>
  <si>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</si>
  <si>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</si>
  <si>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</si>
  <si>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</si>
  <si>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</si>
  <si>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</si>
  <si>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</si>
  <si>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</si>
  <si>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</si>
  <si>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</si>
  <si>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</si>
  <si>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</si>
  <si>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</si>
  <si>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</si>
  <si>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</si>
  <si>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</si>
  <si>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</si>
  <si>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</si>
  <si>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</si>
  <si>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</si>
  <si>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</si>
  <si>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</si>
  <si>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</si>
  <si>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</si>
  <si>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</si>
  <si>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</si>
  <si>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</si>
  <si>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</si>
  <si>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</si>
  <si>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</si>
  <si>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</si>
  <si>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</si>
  <si>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</si>
  <si>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</si>
  <si>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</si>
  <si>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</si>
  <si>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</si>
  <si>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</si>
  <si>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</si>
  <si>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</si>
  <si>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</si>
  <si>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</si>
  <si>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</si>
  <si>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</si>
  <si>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</si>
  <si>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</si>
  <si>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</si>
  <si>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</si>
  <si>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</si>
  <si>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</si>
  <si>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</si>
  <si>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</si>
  <si>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</si>
  <si>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</si>
  <si>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</si>
  <si>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</si>
  <si>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</si>
  <si>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</si>
  <si>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</si>
  <si>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</si>
  <si>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</si>
  <si>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</si>
  <si>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</si>
  <si>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</si>
  <si>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</si>
  <si>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</si>
  <si>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</si>
  <si>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</si>
  <si>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</si>
  <si>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</si>
  <si>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</si>
  <si>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</si>
  <si>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</si>
  <si>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</si>
  <si>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</si>
  <si>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</si>
  <si>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</si>
  <si>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</si>
  <si>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</si>
  <si>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</si>
  <si>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</si>
  <si>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</si>
  <si>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</si>
  <si>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</si>
  <si>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</si>
  <si>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</si>
  <si>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</si>
  <si>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</si>
  <si>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</si>
  <si>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</si>
  <si>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</si>
  <si>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</si>
  <si>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</si>
  <si>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</si>
  <si>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</si>
  <si>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</si>
  <si>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</si>
  <si>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</si>
  <si>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</si>
  <si>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</si>
  <si>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</si>
  <si>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</si>
  <si>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</si>
  <si>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</si>
  <si>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</si>
  <si>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</si>
  <si>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</si>
  <si>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</si>
  <si>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</si>
  <si>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</si>
  <si>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</si>
  <si>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</si>
  <si>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</si>
  <si>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</si>
  <si>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</si>
  <si>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</si>
  <si>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</si>
  <si>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</si>
  <si>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</si>
  <si>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</si>
  <si>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</si>
  <si>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</si>
  <si>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</si>
  <si>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</si>
  <si>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</si>
  <si>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</si>
  <si>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</si>
  <si>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</si>
  <si>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</si>
  <si>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</si>
  <si>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</si>
  <si>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</si>
  <si>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</si>
  <si>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</si>
  <si>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</si>
  <si>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</si>
  <si>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</si>
  <si>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</si>
  <si>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</si>
  <si>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</si>
  <si>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</si>
  <si>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</si>
  <si>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</si>
  <si>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</si>
  <si>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</si>
  <si>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</si>
  <si>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</si>
  <si>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</si>
  <si>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</si>
  <si>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</si>
  <si>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</si>
  <si>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</si>
  <si>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</si>
  <si>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</si>
  <si>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</si>
  <si>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</si>
  <si>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</si>
  <si>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</si>
  <si>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</si>
  <si>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</si>
  <si>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</si>
  <si>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</si>
  <si>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</si>
  <si>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</si>
  <si>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</si>
  <si>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</si>
  <si>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</si>
  <si>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</si>
  <si>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</si>
  <si>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</si>
  <si>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</si>
  <si>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</si>
  <si>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</si>
  <si>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</si>
  <si>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</si>
  <si>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</si>
  <si>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</si>
  <si>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</si>
  <si>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</si>
  <si>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</si>
  <si>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</si>
  <si>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</si>
  <si>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</si>
  <si>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</si>
  <si>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</si>
  <si>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</si>
  <si>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</si>
  <si>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</si>
  <si>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</si>
  <si>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</si>
  <si>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</si>
  <si>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</si>
  <si>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</si>
  <si>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</si>
  <si>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</si>
  <si>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</si>
  <si>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</si>
  <si>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</si>
  <si>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</si>
  <si>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</si>
  <si>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</si>
  <si>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</si>
  <si>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</si>
  <si>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</si>
  <si>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</si>
  <si>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</si>
  <si>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</si>
  <si>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</si>
  <si>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</si>
  <si>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</si>
  <si>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</si>
  <si>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</si>
  <si>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</si>
  <si>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</si>
  <si>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</si>
  <si>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</si>
  <si>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</si>
  <si>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</si>
  <si>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</si>
  <si>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</si>
  <si>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</si>
  <si>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</si>
  <si>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</si>
  <si>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</si>
  <si>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</si>
  <si>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</si>
  <si>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</si>
  <si>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</si>
  <si>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</si>
  <si>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</si>
  <si>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</si>
  <si>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</si>
  <si>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</si>
  <si>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</si>
  <si>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</si>
  <si>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</si>
  <si>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</si>
  <si>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</si>
  <si>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</si>
  <si>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</si>
  <si>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</si>
  <si>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</si>
  <si>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</si>
  <si>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</si>
  <si>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</si>
  <si>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</si>
  <si>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</si>
  <si>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</si>
  <si>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</si>
  <si>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</si>
  <si>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</si>
  <si>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</si>
  <si>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</si>
  <si>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</si>
  <si>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</si>
  <si>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</si>
  <si>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</si>
  <si>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</si>
  <si>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</si>
  <si>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</si>
  <si>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</si>
  <si>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</si>
  <si>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</si>
  <si>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</si>
  <si>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</si>
  <si>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</si>
  <si>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</si>
  <si>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</si>
  <si>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</si>
  <si>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</si>
  <si>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</si>
  <si>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</si>
  <si>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</si>
  <si>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</si>
  <si>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</si>
  <si>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</si>
  <si>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</si>
  <si>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</si>
  <si>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</si>
  <si>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</si>
  <si>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</si>
  <si>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</si>
  <si>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</si>
  <si>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</si>
  <si>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</si>
  <si>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</si>
  <si>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</si>
  <si>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</si>
  <si>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</si>
  <si>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</si>
  <si>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</si>
  <si>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</si>
  <si>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</si>
  <si>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</si>
  <si>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</si>
  <si>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</si>
  <si>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</si>
  <si>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</si>
  <si>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</si>
  <si>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</si>
  <si>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</si>
  <si>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</si>
  <si>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</si>
  <si>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</si>
  <si>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</si>
  <si>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</si>
  <si>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</si>
  <si>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</si>
  <si>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</si>
  <si>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</si>
  <si>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</si>
  <si>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</si>
  <si>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</si>
  <si>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</si>
  <si>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</si>
  <si>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</si>
  <si>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</si>
  <si>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</si>
  <si>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</si>
  <si>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</si>
  <si>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</si>
  <si>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</si>
  <si>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</si>
  <si>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</si>
  <si>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</si>
  <si>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</si>
  <si>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</si>
  <si>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</si>
  <si>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</si>
  <si>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</si>
  <si>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</si>
  <si>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</si>
  <si>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</si>
  <si>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</si>
  <si>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</si>
  <si>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</si>
  <si>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</si>
  <si>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</si>
  <si>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</si>
  <si>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</si>
  <si>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</si>
  <si>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</si>
  <si>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</si>
  <si>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</si>
  <si>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</si>
  <si>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</si>
  <si>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</si>
  <si>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</si>
  <si>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</si>
  <si>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</si>
  <si>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</si>
  <si>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</si>
  <si>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</si>
  <si>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</si>
  <si>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</si>
  <si>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</si>
  <si>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</si>
  <si>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</si>
  <si>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</si>
  <si>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</si>
  <si>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</si>
  <si>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</si>
  <si>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</si>
  <si>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</si>
  <si>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</si>
  <si>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</si>
  <si>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</si>
  <si>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</si>
  <si>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</si>
  <si>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</si>
  <si>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</si>
  <si>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</si>
  <si>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</si>
  <si>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</si>
  <si>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</si>
  <si>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</si>
  <si>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</si>
  <si>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</si>
  <si>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</si>
  <si>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</si>
  <si>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</si>
  <si>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</si>
  <si>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</si>
  <si>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</si>
  <si>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</si>
  <si>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</si>
  <si>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</si>
  <si>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</si>
  <si>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</si>
  <si>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</si>
  <si>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</si>
  <si>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</si>
  <si>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</si>
  <si>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</si>
  <si>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</si>
  <si>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</si>
  <si>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</si>
  <si>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</si>
  <si>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</si>
  <si>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</si>
  <si>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</si>
  <si>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</si>
  <si>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</si>
  <si>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</si>
  <si>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</si>
  <si>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</si>
  <si>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</si>
  <si>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</si>
  <si>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</si>
  <si>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</si>
  <si>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</si>
  <si>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</si>
  <si>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</si>
  <si>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</si>
  <si>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</si>
  <si>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</si>
  <si>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</si>
  <si>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</si>
  <si>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</si>
  <si>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</si>
  <si>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</si>
  <si>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</si>
  <si>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</si>
  <si>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</si>
  <si>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</si>
  <si>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</si>
  <si>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</si>
  <si>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</si>
  <si>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</si>
  <si>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</si>
  <si>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</si>
  <si>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</si>
  <si>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</si>
  <si>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</si>
  <si>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</si>
  <si>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</si>
  <si>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</si>
  <si>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</si>
  <si>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</si>
  <si>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</si>
  <si>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</si>
  <si>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</si>
  <si>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</si>
  <si>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</si>
  <si>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</si>
  <si>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</si>
  <si>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</si>
  <si>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</si>
  <si>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</si>
  <si>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</si>
  <si>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</si>
  <si>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</si>
  <si>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</si>
  <si>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</si>
  <si>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</si>
  <si>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</si>
  <si>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</si>
  <si>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</si>
  <si>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</si>
  <si>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</si>
  <si>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</si>
  <si>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</si>
  <si>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</si>
  <si>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</si>
  <si>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</si>
  <si>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</si>
  <si>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</si>
  <si>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</si>
  <si>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</si>
  <si>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</si>
  <si>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</si>
  <si>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</si>
  <si>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</si>
  <si>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</si>
  <si>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</si>
  <si>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</si>
  <si>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</si>
  <si>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</si>
  <si>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</si>
  <si>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</si>
  <si>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</si>
  <si>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</si>
  <si>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</si>
  <si>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</si>
  <si>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</si>
  <si>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</si>
  <si>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</si>
  <si>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</si>
  <si>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</si>
  <si>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</si>
  <si>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</si>
  <si>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</si>
  <si>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</si>
  <si>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</si>
  <si>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</si>
  <si>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</si>
  <si>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</si>
  <si>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</si>
  <si>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</si>
  <si>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</si>
  <si>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</si>
  <si>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</si>
  <si>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</si>
  <si>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</si>
  <si>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</si>
  <si>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</si>
  <si>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</si>
  <si>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</si>
  <si>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</si>
  <si>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</si>
  <si>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</si>
  <si>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</si>
  <si>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</si>
  <si>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</si>
  <si>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</si>
  <si>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</si>
  <si>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</si>
  <si>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</si>
  <si>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</si>
  <si>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</si>
  <si>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</si>
  <si>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</si>
  <si>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</si>
  <si>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</si>
  <si>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</si>
  <si>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</si>
  <si>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</si>
  <si>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</si>
  <si>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</si>
  <si>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</si>
  <si>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</si>
  <si>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</si>
  <si>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</si>
  <si>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</si>
  <si>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</si>
  <si>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</si>
  <si>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</si>
  <si>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</si>
  <si>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</si>
  <si>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</si>
  <si>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</si>
  <si>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</si>
  <si>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</si>
  <si>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</si>
  <si>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</si>
  <si>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</si>
  <si>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</si>
  <si>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</si>
  <si>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</si>
  <si>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</si>
  <si>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</si>
  <si>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</si>
  <si>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</si>
  <si>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</si>
  <si>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</si>
  <si>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</si>
  <si>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</si>
  <si>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</si>
  <si>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</si>
  <si>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</si>
  <si>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</si>
  <si>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</si>
  <si>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</si>
  <si>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</si>
  <si>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</si>
  <si>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</si>
  <si>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</si>
  <si>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</si>
  <si>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</si>
  <si>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</si>
  <si>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</si>
  <si>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</si>
  <si>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</si>
  <si>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</si>
  <si>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</si>
  <si>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</si>
  <si>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</si>
  <si>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</si>
  <si>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</si>
  <si>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</si>
  <si>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</si>
  <si>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</si>
  <si>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</si>
  <si>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</si>
  <si>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</si>
  <si>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</si>
  <si>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</si>
  <si>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</si>
  <si>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</si>
  <si>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</si>
  <si>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</si>
  <si>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</si>
  <si>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</si>
  <si>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</si>
  <si>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</si>
  <si>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</si>
  <si>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</si>
  <si>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</si>
  <si>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</si>
  <si>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</si>
  <si>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</si>
  <si>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</si>
  <si>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</si>
  <si>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</si>
  <si>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</si>
  <si>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</si>
  <si>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</si>
  <si>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</si>
  <si>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</si>
  <si>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</si>
  <si>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</si>
  <si>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</si>
  <si>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</si>
  <si>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</si>
  <si>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</si>
  <si>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</si>
  <si>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</si>
  <si>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</si>
  <si>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</si>
  <si>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</si>
  <si>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</si>
  <si>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</si>
  <si>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</si>
  <si>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</si>
  <si>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</si>
  <si>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</si>
  <si>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</si>
  <si>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</si>
  <si>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</si>
  <si>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</si>
  <si>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</si>
  <si>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</si>
  <si>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</si>
  <si>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</si>
  <si>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</si>
  <si>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</si>
  <si>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</si>
  <si>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</si>
  <si>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</si>
  <si>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</si>
  <si>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</si>
  <si>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</si>
  <si>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</si>
  <si>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</si>
  <si>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</si>
  <si>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</si>
  <si>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</si>
  <si>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</si>
  <si>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</si>
  <si>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</si>
  <si>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</si>
  <si>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</si>
  <si>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</si>
  <si>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</si>
  <si>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</si>
  <si>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</si>
  <si>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</si>
  <si>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</si>
  <si>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</si>
  <si>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</si>
  <si>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</si>
  <si>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</si>
  <si>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</si>
  <si>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</si>
  <si>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</si>
  <si>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</si>
  <si>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</si>
  <si>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</si>
  <si>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</si>
  <si>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</si>
  <si>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</si>
  <si>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</si>
  <si>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</si>
  <si>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</si>
  <si>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</si>
  <si>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</si>
  <si>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</si>
  <si>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</si>
  <si>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</si>
  <si>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</si>
  <si>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</si>
  <si>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</si>
  <si>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</si>
  <si>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</si>
  <si>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</si>
  <si>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</si>
  <si>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</si>
  <si>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</si>
  <si>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</si>
  <si>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</si>
  <si>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</si>
  <si>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</si>
  <si>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</si>
  <si>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</si>
  <si>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</si>
  <si>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</si>
  <si>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</si>
  <si>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</si>
  <si>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</si>
  <si>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</si>
  <si>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</si>
  <si>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</si>
  <si>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</si>
  <si>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</si>
  <si>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</si>
  <si>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</si>
  <si>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</si>
  <si>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</si>
  <si>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</si>
  <si>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</si>
  <si>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</si>
  <si>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</si>
  <si>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</si>
  <si>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</si>
  <si>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</si>
  <si>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</si>
  <si>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</si>
  <si>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</si>
  <si>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</si>
  <si>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</si>
  <si>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</si>
  <si>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</si>
  <si>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</si>
  <si>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</si>
  <si>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</si>
  <si>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</si>
  <si>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</si>
  <si>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</si>
  <si>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</si>
  <si>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</si>
  <si>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</si>
  <si>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</si>
  <si>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</si>
  <si>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</si>
  <si>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</si>
  <si>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</si>
  <si>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</si>
  <si>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</si>
  <si>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</si>
  <si>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</si>
  <si>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</si>
  <si>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</si>
  <si>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</si>
  <si>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</si>
  <si>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</si>
  <si>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</si>
  <si>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</si>
  <si>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</si>
  <si>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</si>
  <si>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</si>
  <si>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</si>
  <si>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</si>
  <si>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</si>
  <si>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</si>
  <si>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</si>
  <si>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</si>
  <si>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</si>
  <si>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</si>
  <si>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</si>
  <si>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</si>
  <si>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</si>
  <si>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</si>
  <si>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</si>
  <si>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</si>
  <si>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</si>
  <si>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</si>
  <si>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</si>
  <si>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</si>
  <si>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</si>
  <si>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</si>
  <si>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</si>
  <si>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</si>
  <si>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</si>
  <si>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</si>
  <si>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</si>
  <si>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</si>
  <si>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</si>
  <si>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</si>
  <si>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</si>
  <si>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</si>
  <si>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</si>
  <si>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</si>
  <si>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</si>
  <si>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</si>
  <si>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</si>
  <si>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</si>
  <si>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</si>
  <si>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</si>
  <si>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</si>
  <si>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</si>
  <si>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</si>
  <si>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</si>
  <si>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</si>
  <si>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</si>
  <si>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</si>
  <si>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</si>
  <si>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</si>
  <si>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</si>
  <si>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</si>
  <si>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</si>
  <si>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</si>
  <si>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</si>
  <si>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</si>
  <si>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</si>
  <si>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</si>
  <si>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</si>
  <si>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</si>
  <si>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</si>
  <si>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</si>
  <si>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</si>
  <si>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</si>
  <si>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</si>
  <si>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</si>
  <si>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</si>
  <si>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</si>
  <si>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</si>
  <si>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</si>
  <si>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</si>
  <si>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</si>
  <si>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</si>
  <si>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</si>
  <si>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</si>
  <si>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</si>
  <si>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</si>
  <si>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</si>
  <si>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</si>
  <si>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</si>
  <si>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</si>
  <si>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</si>
  <si>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</si>
  <si>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</si>
  <si>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</si>
  <si>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</si>
  <si>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</si>
  <si>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</si>
  <si>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</si>
  <si>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</si>
  <si>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</si>
  <si>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</si>
  <si>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</si>
  <si>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</si>
  <si>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</si>
  <si>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</si>
  <si>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</si>
  <si>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</si>
  <si>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</si>
  <si>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</si>
  <si>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</si>
  <si>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</si>
  <si>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</si>
  <si>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</si>
  <si>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</si>
  <si>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</si>
  <si>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</si>
  <si>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</si>
  <si>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</si>
  <si>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</si>
  <si>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</si>
  <si>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</si>
  <si>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</si>
  <si>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</si>
  <si>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</si>
  <si>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</si>
  <si>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</si>
  <si>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</si>
  <si>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</si>
  <si>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</si>
  <si>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</si>
  <si>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</si>
  <si>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</si>
  <si>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</si>
  <si>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</si>
  <si>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</si>
  <si>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</si>
  <si>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</si>
  <si>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</si>
  <si>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</si>
  <si>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</si>
  <si>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</si>
  <si>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</si>
  <si>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</si>
  <si>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</si>
  <si>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</si>
  <si>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</si>
  <si>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</si>
  <si>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</si>
  <si>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</si>
  <si>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</si>
  <si>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</si>
  <si>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</si>
  <si>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</si>
  <si>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</si>
  <si>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</si>
  <si>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</si>
  <si>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</si>
  <si>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</si>
  <si>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</si>
  <si>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</si>
  <si>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</si>
  <si>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</si>
  <si>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</si>
  <si>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</si>
  <si>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</si>
  <si>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</si>
  <si>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</si>
  <si>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</si>
  <si>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</si>
  <si>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</si>
  <si>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</si>
  <si>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</si>
  <si>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</si>
  <si>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</si>
  <si>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</si>
  <si>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</si>
  <si>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</si>
  <si>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</si>
  <si>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</si>
  <si>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</si>
  <si>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</si>
  <si>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</si>
  <si>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</si>
  <si>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</si>
  <si>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</si>
  <si>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</si>
  <si>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</si>
  <si>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</si>
  <si>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</si>
  <si>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</si>
  <si>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</si>
  <si>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</si>
  <si>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</si>
  <si>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</si>
  <si>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</si>
  <si>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</si>
  <si>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</si>
  <si>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</si>
  <si>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</si>
  <si>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</si>
  <si>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</si>
  <si>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</si>
  <si>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</si>
  <si>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</si>
  <si>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</si>
  <si>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</si>
  <si>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</si>
  <si>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</si>
  <si>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</si>
  <si>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</si>
  <si>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</si>
  <si>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</si>
  <si>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</si>
  <si>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</si>
  <si>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</si>
  <si>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</si>
  <si>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</si>
  <si>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</si>
  <si>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</si>
  <si>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</si>
  <si>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</si>
  <si>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</si>
  <si>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</si>
  <si>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</si>
  <si>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</si>
  <si>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</si>
  <si>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</si>
  <si>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</si>
  <si>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</si>
  <si>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</si>
  <si>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</si>
  <si>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</si>
  <si>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</si>
  <si>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</si>
  <si>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</si>
  <si>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</si>
  <si>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</si>
  <si>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</si>
  <si>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</si>
  <si>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</si>
  <si>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</si>
  <si>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</si>
  <si>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</si>
  <si>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</si>
  <si>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</si>
  <si>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</si>
  <si>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</si>
  <si>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</si>
  <si>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</si>
  <si>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</si>
  <si>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</si>
  <si>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</si>
  <si>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</si>
  <si>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</si>
  <si>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</si>
  <si>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</si>
  <si>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</si>
  <si>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</si>
  <si>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</si>
  <si>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</si>
  <si>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</si>
  <si>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</si>
  <si>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</si>
  <si>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</si>
  <si>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</si>
  <si>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</si>
  <si>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</si>
  <si>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</si>
  <si>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</si>
  <si>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</si>
  <si>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</si>
  <si>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</si>
  <si>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</si>
  <si>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</si>
  <si>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</si>
  <si>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</si>
  <si>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</si>
  <si>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</si>
  <si>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</si>
  <si>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</si>
  <si>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</si>
  <si>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</si>
  <si>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</si>
  <si>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</si>
  <si>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</si>
  <si>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</si>
  <si>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</si>
  <si>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</si>
  <si>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</si>
  <si>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</si>
  <si>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</si>
  <si>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</si>
  <si>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</si>
  <si>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</si>
  <si>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</si>
  <si>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</si>
  <si>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</si>
  <si>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</si>
  <si>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</si>
  <si>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</si>
  <si>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</si>
  <si>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</si>
  <si>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</si>
  <si>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</si>
  <si>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</si>
  <si>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</si>
  <si>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</si>
  <si>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</si>
  <si>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</si>
  <si>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</si>
  <si>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</si>
  <si>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</si>
  <si>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</si>
  <si>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</si>
  <si>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</si>
  <si>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</si>
  <si>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</si>
  <si>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</si>
  <si>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</si>
  <si>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</si>
  <si>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</si>
  <si>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</si>
  <si>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</si>
  <si>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</si>
  <si>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</si>
  <si>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</si>
  <si>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</si>
  <si>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</si>
  <si>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</si>
  <si>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</si>
  <si>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</si>
  <si>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</si>
  <si>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</si>
  <si>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</si>
  <si>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</si>
  <si>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</si>
  <si>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</si>
  <si>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</si>
  <si>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</si>
  <si>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</si>
  <si>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</si>
  <si>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</si>
  <si>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</si>
  <si>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</si>
  <si>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</si>
  <si>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</si>
  <si>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</si>
  <si>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</si>
  <si>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</si>
  <si>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</si>
  <si>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</si>
  <si>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</si>
  <si>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</si>
  <si>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</si>
  <si>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</si>
  <si>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</si>
  <si>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</si>
  <si>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</si>
  <si>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</si>
  <si>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</si>
  <si>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</si>
  <si>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</si>
  <si>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</si>
  <si>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</si>
  <si>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</si>
  <si>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</si>
  <si>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</si>
  <si>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</si>
  <si>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</si>
  <si>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</si>
  <si>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</si>
  <si>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</si>
  <si>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</si>
  <si>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</si>
  <si>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</si>
  <si>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</si>
  <si>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</si>
  <si>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</si>
  <si>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</si>
  <si>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</si>
  <si>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</si>
  <si>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</si>
  <si>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</si>
  <si>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</si>
  <si>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</si>
  <si>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</si>
  <si>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</si>
  <si>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</si>
  <si>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</si>
  <si>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</si>
  <si>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</si>
  <si>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</si>
  <si>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</si>
  <si>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</si>
  <si>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</si>
  <si>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</si>
  <si>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</si>
  <si>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</si>
  <si>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</si>
  <si>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</si>
  <si>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</si>
  <si>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</si>
  <si>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</si>
  <si>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</si>
  <si>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</si>
  <si>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</si>
  <si>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</si>
  <si>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</si>
  <si>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</si>
  <si>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</si>
  <si>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</si>
  <si>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</si>
  <si>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</si>
  <si>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</si>
  <si>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</si>
  <si>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</si>
  <si>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</si>
  <si>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</si>
  <si>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</si>
  <si>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</si>
  <si>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</si>
  <si>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</si>
  <si>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</si>
  <si>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</si>
  <si>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</si>
  <si>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</si>
  <si>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</si>
  <si>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</si>
  <si>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</si>
  <si>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</si>
  <si>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</si>
  <si>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</si>
  <si>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</si>
  <si>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</si>
  <si>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</si>
  <si>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</si>
  <si>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</si>
  <si>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</si>
  <si>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</si>
  <si>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</si>
  <si>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</si>
  <si>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</si>
  <si>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</si>
  <si>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</si>
  <si>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</si>
  <si>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</si>
  <si>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</si>
  <si>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</si>
  <si>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</si>
  <si>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</si>
  <si>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</si>
  <si>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</si>
  <si>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</si>
  <si>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</si>
  <si>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</si>
  <si>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</si>
  <si>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</si>
  <si>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</si>
  <si>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</si>
  <si>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</si>
  <si>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</si>
  <si>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</si>
  <si>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</si>
  <si>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</si>
  <si>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</si>
  <si>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</si>
  <si>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</si>
  <si>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</si>
  <si>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</si>
  <si>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</si>
  <si>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</si>
  <si>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</si>
  <si>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</si>
  <si>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</si>
  <si>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</si>
  <si>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</si>
  <si>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</si>
  <si>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</si>
  <si>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</si>
  <si>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</si>
  <si>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</si>
  <si>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</si>
  <si>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</si>
  <si>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</si>
  <si>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</si>
  <si>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</si>
  <si>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</si>
  <si>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</si>
  <si>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</si>
  <si>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</si>
  <si>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</si>
  <si>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</si>
  <si>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</si>
  <si>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</si>
  <si>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</si>
  <si>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</si>
  <si>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</si>
  <si>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</si>
  <si>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</si>
  <si>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</si>
  <si>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</si>
  <si>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</si>
  <si>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</si>
  <si>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</si>
  <si>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</si>
  <si>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</si>
  <si>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</si>
  <si>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</si>
  <si>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</si>
  <si>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</si>
  <si>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</si>
  <si>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</si>
  <si>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</si>
  <si>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</si>
  <si>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</si>
  <si>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</si>
  <si>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</si>
  <si>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</si>
  <si>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</si>
  <si>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</si>
  <si>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</si>
  <si>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</si>
  <si>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</si>
  <si>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</si>
  <si>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</si>
  <si>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</si>
  <si>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</si>
  <si>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</si>
  <si>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</si>
  <si>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</si>
  <si>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</si>
  <si>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</si>
  <si>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</si>
  <si>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</si>
  <si>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</si>
  <si>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</si>
  <si>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</si>
  <si>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</si>
  <si>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</si>
  <si>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</si>
  <si>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</si>
  <si>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</si>
  <si>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</si>
  <si>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</si>
  <si>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</si>
  <si>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</si>
  <si>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</si>
  <si>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</si>
  <si>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</si>
  <si>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</si>
  <si>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</si>
  <si>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</si>
  <si>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</si>
  <si>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</si>
  <si>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</si>
  <si>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</si>
  <si>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</si>
  <si>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</si>
  <si>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</si>
  <si>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</si>
  <si>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</si>
  <si>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</si>
  <si>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</si>
  <si>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</si>
  <si>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</si>
  <si>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</si>
  <si>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</si>
  <si>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</si>
  <si>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</si>
  <si>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</si>
  <si>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</si>
  <si>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</si>
  <si>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</si>
  <si>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</si>
  <si>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</si>
  <si>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</si>
  <si>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</si>
  <si>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</si>
  <si>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</si>
  <si>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</si>
  <si>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</si>
  <si>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</si>
  <si>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</si>
  <si>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</si>
  <si>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</si>
  <si>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</si>
  <si>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</si>
  <si>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</si>
  <si>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</si>
  <si>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</si>
  <si>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</si>
  <si>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</si>
  <si>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</si>
  <si>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</si>
  <si>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</si>
  <si>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</si>
  <si>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</si>
  <si>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</si>
  <si>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</si>
  <si>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</si>
  <si>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</si>
  <si>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</si>
  <si>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</si>
  <si>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</si>
  <si>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</si>
  <si>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</si>
  <si>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</si>
  <si>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</si>
  <si>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</si>
  <si>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</si>
  <si>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</si>
  <si>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</si>
  <si>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</si>
  <si>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</si>
  <si>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</si>
  <si>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</si>
  <si>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</si>
  <si>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</si>
  <si>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</si>
  <si>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</si>
  <si>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</si>
  <si>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</si>
  <si>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</si>
  <si>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</si>
  <si>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</si>
  <si>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</si>
  <si>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</si>
  <si>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</si>
  <si>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</si>
  <si>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</si>
  <si>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</si>
  <si>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</si>
  <si>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</si>
  <si>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</si>
  <si>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</si>
  <si>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</si>
  <si>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</si>
  <si>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</si>
  <si>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</si>
  <si>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</si>
  <si>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</si>
  <si>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</si>
  <si>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</si>
  <si>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</si>
  <si>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</si>
  <si>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</si>
  <si>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</si>
  <si>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</si>
  <si>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</si>
  <si>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</si>
  <si>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</si>
  <si>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</si>
  <si>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</si>
  <si>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</si>
  <si>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</si>
  <si>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</si>
  <si>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</si>
  <si>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</si>
  <si>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</si>
  <si>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</si>
  <si>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</si>
  <si>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</si>
  <si>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</si>
  <si>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</si>
  <si>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</si>
  <si>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</si>
  <si>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</si>
  <si>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</si>
  <si>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</si>
  <si>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</si>
  <si>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</si>
  <si>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</si>
  <si>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</si>
  <si>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</si>
  <si>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</si>
  <si>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</si>
  <si>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</si>
  <si>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</si>
  <si>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</si>
  <si>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</si>
  <si>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</si>
  <si>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</si>
  <si>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</si>
  <si>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</si>
  <si>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</si>
  <si>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</si>
  <si>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</si>
  <si>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</si>
  <si>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</si>
  <si>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</si>
  <si>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</si>
  <si>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</si>
  <si>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</si>
  <si>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</si>
  <si>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</si>
  <si>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</si>
  <si>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</si>
  <si>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</si>
  <si>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</si>
  <si>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</si>
  <si>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</si>
  <si>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</si>
  <si>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</si>
  <si>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</si>
  <si>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</si>
  <si>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</si>
  <si>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</si>
  <si>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</si>
  <si>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</si>
  <si>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</si>
  <si>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</si>
  <si>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</si>
  <si>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</si>
  <si>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</si>
  <si>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</si>
  <si>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</si>
  <si>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</si>
  <si>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</si>
  <si>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</si>
  <si>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</si>
  <si>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</si>
  <si>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</si>
  <si>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</si>
  <si>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</si>
  <si>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</si>
  <si>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</si>
  <si>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</si>
  <si>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</si>
  <si>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</si>
  <si>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</si>
  <si>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</si>
  <si>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</si>
  <si>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</si>
  <si>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</si>
  <si>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</si>
  <si>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</si>
  <si>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</si>
  <si>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</si>
  <si>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</si>
  <si>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</si>
  <si>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</si>
  <si>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</si>
  <si>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</si>
  <si>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</si>
  <si>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</si>
  <si>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</si>
  <si>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</si>
  <si>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</si>
  <si>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</si>
  <si>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</si>
  <si>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</si>
  <si>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</si>
  <si>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</si>
  <si>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</si>
  <si>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</si>
  <si>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</si>
  <si>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</si>
  <si>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</si>
  <si>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</si>
  <si>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</si>
  <si>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</si>
  <si>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</si>
  <si>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</si>
  <si>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</si>
  <si>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</si>
  <si>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</si>
  <si>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</si>
  <si>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</si>
  <si>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</si>
  <si>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</si>
  <si>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</si>
  <si>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</si>
  <si>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</si>
  <si>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</si>
  <si>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</si>
  <si>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</si>
  <si>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</si>
  <si>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</si>
  <si>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</si>
  <si>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</si>
  <si>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</si>
  <si>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</si>
  <si>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</si>
  <si>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</si>
  <si>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</si>
  <si>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</si>
  <si>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</si>
  <si>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</si>
  <si>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</si>
  <si>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</si>
  <si>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</si>
  <si>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</si>
  <si>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</si>
  <si>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</si>
  <si>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</si>
  <si>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</si>
  <si>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</si>
  <si>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</si>
  <si>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</si>
  <si>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</si>
  <si>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</si>
  <si>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</si>
  <si>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</si>
  <si>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</si>
  <si>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</si>
  <si>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</si>
  <si>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</si>
  <si>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</si>
  <si>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</si>
  <si>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</si>
  <si>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</si>
  <si>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</si>
  <si>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</si>
  <si>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</si>
  <si>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</si>
  <si>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</si>
  <si>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</si>
  <si>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</si>
  <si>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</si>
  <si>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</si>
  <si>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</si>
  <si>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</si>
  <si>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</si>
  <si>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</si>
  <si>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</si>
  <si>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</si>
  <si>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</si>
  <si>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</si>
  <si>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</si>
  <si>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</si>
  <si>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</si>
  <si>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</si>
  <si>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</si>
  <si>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</si>
  <si>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</si>
  <si>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</si>
  <si>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</si>
  <si>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</si>
  <si>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</si>
  <si>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</si>
  <si>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</si>
  <si>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</si>
  <si>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</si>
  <si>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</si>
  <si>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</si>
  <si>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</si>
  <si>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</si>
  <si>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</si>
  <si>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</si>
  <si>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</si>
  <si>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</si>
  <si>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</si>
  <si>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</si>
  <si>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</si>
  <si>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</si>
  <si>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</si>
  <si>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</si>
  <si>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</si>
  <si>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</si>
  <si>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</si>
  <si>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</si>
  <si>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</si>
  <si>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</si>
  <si>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</si>
  <si>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</si>
  <si>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</si>
  <si>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</si>
  <si>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</si>
  <si>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</si>
  <si>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</si>
  <si>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</si>
  <si>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</si>
  <si>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</si>
  <si>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</si>
  <si>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</si>
  <si>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</si>
  <si>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</si>
  <si>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</si>
  <si>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</si>
  <si>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</si>
  <si>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</si>
  <si>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</si>
  <si>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</si>
  <si>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</si>
  <si>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</si>
  <si>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</si>
  <si>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</si>
  <si>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</si>
  <si>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</si>
  <si>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</si>
  <si>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</si>
  <si>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</si>
  <si>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</si>
  <si>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</si>
  <si>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</si>
  <si>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</si>
  <si>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</si>
  <si>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</si>
  <si>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</si>
  <si>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</si>
  <si>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</si>
  <si>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</si>
  <si>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</si>
  <si>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</si>
  <si>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</si>
  <si>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</si>
  <si>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</si>
  <si>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</si>
  <si>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</si>
  <si>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</si>
  <si>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</si>
  <si>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</si>
  <si>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</si>
  <si>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</si>
  <si>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</si>
  <si>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</si>
  <si>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</si>
  <si>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</si>
  <si>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</si>
  <si>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</si>
  <si>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</si>
  <si>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</si>
  <si>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</si>
  <si>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</si>
  <si>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</si>
  <si>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</si>
  <si>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</si>
  <si>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</si>
  <si>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</si>
  <si>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</si>
  <si>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</si>
  <si>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</si>
  <si>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</si>
  <si>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</si>
  <si>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</si>
  <si>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</si>
  <si>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</si>
  <si>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</si>
  <si>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</si>
  <si>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</si>
  <si>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</si>
  <si>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</si>
  <si>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</si>
  <si>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</si>
  <si>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</si>
  <si>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</si>
  <si>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</si>
  <si>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</si>
  <si>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</si>
  <si>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</si>
  <si>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</si>
  <si>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</si>
  <si>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</si>
  <si>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</si>
  <si>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</si>
  <si>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</si>
  <si>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</si>
  <si>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</si>
  <si>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</si>
  <si>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</si>
  <si>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</si>
  <si>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</si>
  <si>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</si>
  <si>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</si>
  <si>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</si>
  <si>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</si>
  <si>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</si>
  <si>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</si>
  <si>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</si>
  <si>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</si>
  <si>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</si>
  <si>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</si>
  <si>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</si>
  <si>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</si>
  <si>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</si>
  <si>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</si>
  <si>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</si>
  <si>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</si>
  <si>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</si>
  <si>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</si>
  <si>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</si>
  <si>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</si>
  <si>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</si>
  <si>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</si>
  <si>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</si>
  <si>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</si>
  <si>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</si>
  <si>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</si>
  <si>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</si>
  <si>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</si>
  <si>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</si>
  <si>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</si>
  <si>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</si>
  <si>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</si>
  <si>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</si>
  <si>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</si>
  <si>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</si>
  <si>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</si>
  <si>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</si>
  <si>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</si>
  <si>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</si>
  <si>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</si>
  <si>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</si>
  <si>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</si>
  <si>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</si>
  <si>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</si>
  <si>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</si>
  <si>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</si>
  <si>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</si>
  <si>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</si>
  <si>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</si>
  <si>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</si>
  <si>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</si>
  <si>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</si>
  <si>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</si>
  <si>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</si>
  <si>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</si>
  <si>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</si>
  <si>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</si>
  <si>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</si>
  <si>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</si>
  <si>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</si>
  <si>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</si>
  <si>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</si>
  <si>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</si>
  <si>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</si>
  <si>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</si>
  <si>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</si>
  <si>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</si>
  <si>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</si>
  <si>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</si>
  <si>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</si>
  <si>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</si>
  <si>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</si>
  <si>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</si>
  <si>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</si>
  <si>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</si>
  <si>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</si>
  <si>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</si>
  <si>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</si>
  <si>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</si>
  <si>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</si>
  <si>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</si>
  <si>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</si>
  <si>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</si>
  <si>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</si>
  <si>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</si>
  <si>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</si>
  <si>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</si>
  <si>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</si>
  <si>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</si>
  <si>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</si>
  <si>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</si>
  <si>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</si>
  <si>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</si>
  <si>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</si>
  <si>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</si>
  <si>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</si>
  <si>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</si>
  <si>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</si>
  <si>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</si>
  <si>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</si>
  <si>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</si>
  <si>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</si>
  <si>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</si>
  <si>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</si>
  <si>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</si>
  <si>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</si>
  <si>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</si>
  <si>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</si>
  <si>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</si>
  <si>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</si>
  <si>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</si>
  <si>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</si>
  <si>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</si>
  <si>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</si>
  <si>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</si>
  <si>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</si>
  <si>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</si>
  <si>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</si>
  <si>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</si>
  <si>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</si>
  <si>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</si>
  <si>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</si>
  <si>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</si>
  <si>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</si>
  <si>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</si>
  <si>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</si>
  <si>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</si>
  <si>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</si>
  <si>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</si>
  <si>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</si>
  <si>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</si>
  <si>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</si>
  <si>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</si>
  <si>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</si>
  <si>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</si>
  <si>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</si>
  <si>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</si>
  <si>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</si>
  <si>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</si>
  <si>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</si>
  <si>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</si>
  <si>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</si>
  <si>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</si>
  <si>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</si>
  <si>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</si>
  <si>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</si>
  <si>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</si>
  <si>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</si>
  <si>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</si>
  <si>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</si>
  <si>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</si>
  <si>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</si>
  <si>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</si>
  <si>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</si>
  <si>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</si>
  <si>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</si>
  <si>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</si>
  <si>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</si>
  <si>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</si>
  <si>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</si>
  <si>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</si>
  <si>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</si>
  <si>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</si>
  <si>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</si>
  <si>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</si>
  <si>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</si>
  <si>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</si>
  <si>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</si>
  <si>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</si>
  <si>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</si>
  <si>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</si>
  <si>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</si>
  <si>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</si>
  <si>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</si>
  <si>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</si>
  <si>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</si>
  <si>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</si>
  <si>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</si>
  <si>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</si>
  <si>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</si>
  <si>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</si>
  <si>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</si>
  <si>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</si>
  <si>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</si>
  <si>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</si>
  <si>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</si>
  <si>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</si>
  <si>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</si>
  <si>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</si>
  <si>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</si>
  <si>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</si>
  <si>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</si>
  <si>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</si>
  <si>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</si>
  <si>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</si>
  <si>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</si>
  <si>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</si>
  <si>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</si>
  <si>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</si>
  <si>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</si>
  <si>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</si>
  <si>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</si>
  <si>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</si>
  <si>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</si>
  <si>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</si>
  <si>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</si>
  <si>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</si>
  <si>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</si>
  <si>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</si>
  <si>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</si>
  <si>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</si>
  <si>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</si>
  <si>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</si>
  <si>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</si>
  <si>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</si>
  <si>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</si>
  <si>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</si>
  <si>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</si>
  <si>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</si>
  <si>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</si>
  <si>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</si>
  <si>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</si>
  <si>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</si>
  <si>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</si>
  <si>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</si>
  <si>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</si>
  <si>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</si>
  <si>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</si>
  <si>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</si>
  <si>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</si>
  <si>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</si>
  <si>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</si>
  <si>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</si>
  <si>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</si>
  <si>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</si>
  <si>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</si>
  <si>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</si>
  <si>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</si>
  <si>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</si>
  <si>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</si>
  <si>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</si>
  <si>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</si>
  <si>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</si>
  <si>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</si>
  <si>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</si>
  <si>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</si>
  <si>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</si>
  <si>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</si>
  <si>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</si>
  <si>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</si>
  <si>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</si>
  <si>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</si>
  <si>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</si>
  <si>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</si>
  <si>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</si>
  <si>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</si>
  <si>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</si>
  <si>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</si>
  <si>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</si>
  <si>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</si>
  <si>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</si>
  <si>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</si>
  <si>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</si>
  <si>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</si>
  <si>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</si>
  <si>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</si>
  <si>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</si>
  <si>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</si>
  <si>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</si>
  <si>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</si>
  <si>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</si>
  <si>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</si>
  <si>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</si>
  <si>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</si>
  <si>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</si>
  <si>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</si>
  <si>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</si>
  <si>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</si>
  <si>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</si>
  <si>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</si>
  <si>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</si>
  <si>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</si>
  <si>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</si>
  <si>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</si>
  <si>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</si>
  <si>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</si>
  <si>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</si>
  <si>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</si>
  <si>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</si>
  <si>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</si>
  <si>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</si>
  <si>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</si>
  <si>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</si>
  <si>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</si>
  <si>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</si>
  <si>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</si>
  <si>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</si>
  <si>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</si>
  <si>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</si>
  <si>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</si>
  <si>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</si>
  <si>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</si>
  <si>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</si>
  <si>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</si>
  <si>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</si>
  <si>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</si>
  <si>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</si>
  <si>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</si>
  <si>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</si>
  <si>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</si>
  <si>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</si>
  <si>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</si>
  <si>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</si>
  <si>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</si>
  <si>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</si>
  <si>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</si>
  <si>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</si>
  <si>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</si>
  <si>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</si>
  <si>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</si>
  <si>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</si>
  <si>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</si>
  <si>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</si>
  <si>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</si>
  <si>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</si>
  <si>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</si>
  <si>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</si>
  <si>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</si>
  <si>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</si>
  <si>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</si>
  <si>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</si>
  <si>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</si>
  <si>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</si>
  <si>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</si>
  <si>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</si>
  <si>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</si>
  <si>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</si>
  <si>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</si>
  <si>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</si>
  <si>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</si>
  <si>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</si>
  <si>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</si>
  <si>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</si>
  <si>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</si>
  <si>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</si>
  <si>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</si>
  <si>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</si>
  <si>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</si>
  <si>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</si>
  <si>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</si>
  <si>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</si>
  <si>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</si>
  <si>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</si>
  <si>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</si>
  <si>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</si>
  <si>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</si>
  <si>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</si>
  <si>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</si>
  <si>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</si>
  <si>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</si>
  <si>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</si>
  <si>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</si>
  <si>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</si>
  <si>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</si>
  <si>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</si>
  <si>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</si>
  <si>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</si>
  <si>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</si>
  <si>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</si>
  <si>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</si>
  <si>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</si>
  <si>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</si>
  <si>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</si>
  <si>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</si>
  <si>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</si>
  <si>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</si>
  <si>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</si>
  <si>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</si>
  <si>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</si>
  <si>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</si>
  <si>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</si>
  <si>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</si>
  <si>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</si>
  <si>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</si>
  <si>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</si>
  <si>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</si>
  <si>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</si>
  <si>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</si>
  <si>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</si>
  <si>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</si>
  <si>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</si>
  <si>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</si>
  <si>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</si>
  <si>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</si>
  <si>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</si>
  <si>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</si>
  <si>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</si>
  <si>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</si>
  <si>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</si>
  <si>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</si>
  <si>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</si>
  <si>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</si>
  <si>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</si>
  <si>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</si>
  <si>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</si>
  <si>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</si>
  <si>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</si>
  <si>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</si>
  <si>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</si>
  <si>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</si>
  <si>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</si>
  <si>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</si>
  <si>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</si>
  <si>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</si>
  <si>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</si>
  <si>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</si>
  <si>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</si>
  <si>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</si>
  <si>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</si>
  <si>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</si>
  <si>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</si>
  <si>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</si>
  <si>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</si>
  <si>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</si>
  <si>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</si>
  <si>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</si>
  <si>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</si>
  <si>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</si>
  <si>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</si>
  <si>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</si>
  <si>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</si>
  <si>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</si>
  <si>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</si>
  <si>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</si>
  <si>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</si>
  <si>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</si>
  <si>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</si>
  <si>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</si>
  <si>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</si>
  <si>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</si>
  <si>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</si>
  <si>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</si>
  <si>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</si>
  <si>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</si>
  <si>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</si>
  <si>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</si>
  <si>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</si>
  <si>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</si>
  <si>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</si>
  <si>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</si>
  <si>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</si>
  <si>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</si>
  <si>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</si>
  <si>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</si>
  <si>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</si>
  <si>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</si>
  <si>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</si>
  <si>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</si>
  <si>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</si>
  <si>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</si>
  <si>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</si>
  <si>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</si>
  <si>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</si>
  <si>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</si>
  <si>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</si>
  <si>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</si>
  <si>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</si>
  <si>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</si>
  <si>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</si>
  <si>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</si>
  <si>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</si>
  <si>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</si>
  <si>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</si>
  <si>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</si>
  <si>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</si>
  <si>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</si>
  <si>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</si>
  <si>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</si>
  <si>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</si>
  <si>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</si>
  <si>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</si>
  <si>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</si>
  <si>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</si>
  <si>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</si>
  <si>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</si>
  <si>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</si>
  <si>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</si>
  <si>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</si>
  <si>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</si>
  <si>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</si>
  <si>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</si>
  <si>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</si>
  <si>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</si>
  <si>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</si>
  <si>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</si>
  <si>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</si>
  <si>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</si>
  <si>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</si>
  <si>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</si>
  <si>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</si>
  <si>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</si>
  <si>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</si>
  <si>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</si>
  <si>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</si>
  <si>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</si>
  <si>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</si>
  <si>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</si>
  <si>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</si>
  <si>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</si>
  <si>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</si>
  <si>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</si>
  <si>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</si>
  <si>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</si>
  <si>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</si>
  <si>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</si>
  <si>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</si>
  <si>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</si>
  <si>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</si>
  <si>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</si>
  <si>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</si>
  <si>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</si>
  <si>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</si>
  <si>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</si>
  <si>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</si>
  <si>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</si>
  <si>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</si>
  <si>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</si>
  <si>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</si>
  <si>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</si>
  <si>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</si>
  <si>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</si>
  <si>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</si>
  <si>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</si>
  <si>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</si>
  <si>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</si>
  <si>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</si>
  <si>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</si>
  <si>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</si>
  <si>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</si>
  <si>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</si>
  <si>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</si>
  <si>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</si>
  <si>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</si>
  <si>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</si>
  <si>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</si>
  <si>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</si>
  <si>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</si>
  <si>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</si>
  <si>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</si>
  <si>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</si>
  <si>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</si>
  <si>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</si>
  <si>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</si>
  <si>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</si>
  <si>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</si>
  <si>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</si>
  <si>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</si>
  <si>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</si>
  <si>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</si>
  <si>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</si>
  <si>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</si>
  <si>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</si>
  <si>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</si>
  <si>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</si>
  <si>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</si>
  <si>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</si>
  <si>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</si>
  <si>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</si>
  <si>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</si>
  <si>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</si>
  <si>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</si>
  <si>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</si>
  <si>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</si>
  <si>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</si>
  <si>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</si>
  <si>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</si>
  <si>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</si>
  <si>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</si>
  <si>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</si>
  <si>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</si>
  <si>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</si>
  <si>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</si>
  <si>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</si>
  <si>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</si>
  <si>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</si>
  <si>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</si>
  <si>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</si>
  <si>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</si>
  <si>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</si>
  <si>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</si>
  <si>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</si>
  <si>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</si>
  <si>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</si>
  <si>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</si>
  <si>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</si>
  <si>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</si>
  <si>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</si>
  <si>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</si>
  <si>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</si>
  <si>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</si>
  <si>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</si>
  <si>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</si>
  <si>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</si>
  <si>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</si>
  <si>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</si>
  <si>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</si>
  <si>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</si>
  <si>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</si>
  <si>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</si>
  <si>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</si>
  <si>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</si>
  <si>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</si>
  <si>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</si>
  <si>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</si>
  <si>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</si>
  <si>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</si>
  <si>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</si>
  <si>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</si>
  <si>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</si>
  <si>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</si>
  <si>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</si>
  <si>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</si>
  <si>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</si>
  <si>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</si>
  <si>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</si>
  <si>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</si>
  <si>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</si>
  <si>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</si>
  <si>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</si>
  <si>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</si>
  <si>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</si>
  <si>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</si>
  <si>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</si>
  <si>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</si>
  <si>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</si>
  <si>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</si>
  <si>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</si>
  <si>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</si>
  <si>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</si>
  <si>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</si>
  <si>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</si>
  <si>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</si>
  <si>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</si>
  <si>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</si>
  <si>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</si>
  <si>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</si>
  <si>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</si>
  <si>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</si>
  <si>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</si>
  <si>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</si>
  <si>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</si>
  <si>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</si>
  <si>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</si>
  <si>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</si>
  <si>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</si>
  <si>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</si>
  <si>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</si>
  <si>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</si>
  <si>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</si>
  <si>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</si>
  <si>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</si>
  <si>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</si>
  <si>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</si>
  <si>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</si>
  <si>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</si>
  <si>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</si>
  <si>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</si>
  <si>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</si>
  <si>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</si>
  <si>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</si>
  <si>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</si>
  <si>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</si>
  <si>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</si>
  <si>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</si>
  <si>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</si>
  <si>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</si>
  <si>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</si>
  <si>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</si>
  <si>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</si>
  <si>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</si>
  <si>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</si>
  <si>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</si>
  <si>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</si>
  <si>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</si>
  <si>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</si>
  <si>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</si>
  <si>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</si>
  <si>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</si>
  <si>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</si>
  <si>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</si>
  <si>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</si>
  <si>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</si>
  <si>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</si>
  <si>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</si>
  <si>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</si>
  <si>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</si>
  <si>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</si>
  <si>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</si>
  <si>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</si>
  <si>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</si>
  <si>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</si>
  <si>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</si>
  <si>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</si>
  <si>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</si>
  <si>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</si>
  <si>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</si>
  <si>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</si>
  <si>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</si>
  <si>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</si>
  <si>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</si>
  <si>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</si>
  <si>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</si>
  <si>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</si>
  <si>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</si>
  <si>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</si>
  <si>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</si>
  <si>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</si>
  <si>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</si>
  <si>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</si>
  <si>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</si>
  <si>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</si>
  <si>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</si>
  <si>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</si>
  <si>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</si>
  <si>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</si>
  <si>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</si>
  <si>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</si>
  <si>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</si>
  <si>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</si>
  <si>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</si>
  <si>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</si>
  <si>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</si>
  <si>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</si>
  <si>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</si>
  <si>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</si>
  <si>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</si>
  <si>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</si>
  <si>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</si>
  <si>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</si>
  <si>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</si>
  <si>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</si>
  <si>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</si>
  <si>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</si>
  <si>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</si>
  <si>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</si>
  <si>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</si>
  <si>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</si>
  <si>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</si>
  <si>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</si>
  <si>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</si>
  <si>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</si>
  <si>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</si>
  <si>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</si>
  <si>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</si>
  <si>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</si>
  <si>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</si>
  <si>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</si>
  <si>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</si>
  <si>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</si>
  <si>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</si>
  <si>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</si>
  <si>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</si>
  <si>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</si>
  <si>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</si>
  <si>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</si>
  <si>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</si>
  <si>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</si>
  <si>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</si>
  <si>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</si>
  <si>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</si>
  <si>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</si>
  <si>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</si>
  <si>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</si>
  <si>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</si>
  <si>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</si>
  <si>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</si>
  <si>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</si>
  <si>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</si>
  <si>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</si>
  <si>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</si>
  <si>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</si>
  <si>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</si>
  <si>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</si>
  <si>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</si>
  <si>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</si>
  <si>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</si>
  <si>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</si>
  <si>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</si>
  <si>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</si>
  <si>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</si>
  <si>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</si>
  <si>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</si>
  <si>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</si>
  <si>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</si>
  <si>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</si>
  <si>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</si>
  <si>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</si>
  <si>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</si>
  <si>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</si>
  <si>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</si>
  <si>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</si>
  <si>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</si>
  <si>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</si>
  <si>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</si>
  <si>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</si>
  <si>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</si>
  <si>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</si>
  <si>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</si>
  <si>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</si>
  <si>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</si>
  <si>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</si>
  <si>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</si>
  <si>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</si>
  <si>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</si>
  <si>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</si>
  <si>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</si>
  <si>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</si>
  <si>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</si>
  <si>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</si>
  <si>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</si>
  <si>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</si>
  <si>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</si>
  <si>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</si>
  <si>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</si>
  <si>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</si>
  <si>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</si>
  <si>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</si>
  <si>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</si>
  <si>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</si>
  <si>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</si>
  <si>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</si>
  <si>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</si>
  <si>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</si>
  <si>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</si>
  <si>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</si>
  <si>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</si>
  <si>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</si>
  <si>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</si>
  <si>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</si>
  <si>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</si>
  <si>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</si>
  <si>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</si>
  <si>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</si>
  <si>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</si>
  <si>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</si>
  <si>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</si>
  <si>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</si>
  <si>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</si>
  <si>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</si>
  <si>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</si>
  <si>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</si>
  <si>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</si>
  <si>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</si>
  <si>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</si>
  <si>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</si>
  <si>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</si>
  <si>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</si>
  <si>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</si>
  <si>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</si>
  <si>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</si>
  <si>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</si>
  <si>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</si>
  <si>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</si>
  <si>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</si>
  <si>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</si>
  <si>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</si>
  <si>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</si>
  <si>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</si>
  <si>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</si>
  <si>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</si>
  <si>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</si>
  <si>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</si>
  <si>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</si>
  <si>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</si>
  <si>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</si>
  <si>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</si>
  <si>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</si>
  <si>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</si>
  <si>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</si>
  <si>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</si>
  <si>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</si>
  <si>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</si>
  <si>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</si>
  <si>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</si>
  <si>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</si>
  <si>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</si>
  <si>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</si>
  <si>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</si>
  <si>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</si>
  <si>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</si>
  <si>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</si>
  <si>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</si>
  <si>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</si>
  <si>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</si>
  <si>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</si>
  <si>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</si>
  <si>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</si>
  <si>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</si>
  <si>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</si>
  <si>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</si>
  <si>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</si>
  <si>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</si>
  <si>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</si>
  <si>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</si>
  <si>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</si>
  <si>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</si>
  <si>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</si>
  <si>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</si>
  <si>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</si>
  <si>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</si>
  <si>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</si>
  <si>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</si>
  <si>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</si>
  <si>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</si>
  <si>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</si>
  <si>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</si>
  <si>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</si>
  <si>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</si>
  <si>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</si>
  <si>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</si>
  <si>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</si>
  <si>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</si>
  <si>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</si>
  <si>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</si>
  <si>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</si>
  <si>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</si>
  <si>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</si>
  <si>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</si>
  <si>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</si>
  <si>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</si>
  <si>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</si>
  <si>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</si>
  <si>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</si>
  <si>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</si>
  <si>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</si>
  <si>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</si>
  <si>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</si>
  <si>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</si>
  <si>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</si>
  <si>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</si>
  <si>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</si>
  <si>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</si>
  <si>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</si>
  <si>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</si>
  <si>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</si>
  <si>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</si>
  <si>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</si>
  <si>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</si>
  <si>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</si>
  <si>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</si>
  <si>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</si>
  <si>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</si>
  <si>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</si>
  <si>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</si>
  <si>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</si>
  <si>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</si>
  <si>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</si>
  <si>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</si>
  <si>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</si>
  <si>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</si>
  <si>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</si>
  <si>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</si>
  <si>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</si>
  <si>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</si>
  <si>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</si>
  <si>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</si>
  <si>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</si>
  <si>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</si>
  <si>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</si>
  <si>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</si>
  <si>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</si>
  <si>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</si>
  <si>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</si>
  <si>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</si>
  <si>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</si>
  <si>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</si>
  <si>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</si>
  <si>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</si>
  <si>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</si>
  <si>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</si>
  <si>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</si>
  <si>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</si>
  <si>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</si>
  <si>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</si>
  <si>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</si>
  <si>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</si>
  <si>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</si>
  <si>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</si>
  <si>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</si>
  <si>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</si>
  <si>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</si>
  <si>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</si>
  <si>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</si>
  <si>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</si>
  <si>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</si>
  <si>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</si>
  <si>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</si>
  <si>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</si>
  <si>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</si>
  <si>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</si>
  <si>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</si>
  <si>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</si>
  <si>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</si>
  <si>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</si>
  <si>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</si>
  <si>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</si>
  <si>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</si>
  <si>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</si>
  <si>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</si>
  <si>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</si>
  <si>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</si>
  <si>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</si>
  <si>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</si>
  <si>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</si>
  <si>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</si>
  <si>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</si>
  <si>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</si>
  <si>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</si>
  <si>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</si>
  <si>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</si>
  <si>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</si>
  <si>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</si>
  <si>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</si>
  <si>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</si>
  <si>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</si>
  <si>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</si>
  <si>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</si>
  <si>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</si>
  <si>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</si>
  <si>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</si>
  <si>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</si>
  <si>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</si>
  <si>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</si>
  <si>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</si>
  <si>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</si>
  <si>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</si>
  <si>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</si>
  <si>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</si>
  <si>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</si>
  <si>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</si>
  <si>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</si>
  <si>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</si>
  <si>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</si>
  <si>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</si>
  <si>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</si>
  <si>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</si>
  <si>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</si>
  <si>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</si>
  <si>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</si>
  <si>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</si>
  <si>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</si>
  <si>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</si>
  <si>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</si>
  <si>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</si>
  <si>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</si>
  <si>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</si>
  <si>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</si>
  <si>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</si>
  <si>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</si>
  <si>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</si>
  <si>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</si>
  <si>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</si>
  <si>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</si>
  <si>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</si>
  <si>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</si>
  <si>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</si>
  <si>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</si>
  <si>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</si>
  <si>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</si>
  <si>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</si>
  <si>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</si>
  <si>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</si>
  <si>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</si>
  <si>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</si>
  <si>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</si>
  <si>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</si>
  <si>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</si>
  <si>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</si>
  <si>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</si>
  <si>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</si>
  <si>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</si>
  <si>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</si>
  <si>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</si>
  <si>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</si>
  <si>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</si>
  <si>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</si>
  <si>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</si>
  <si>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</si>
  <si>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</si>
  <si>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</si>
  <si>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</si>
  <si>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</si>
  <si>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</si>
  <si>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</si>
  <si>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</si>
  <si>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</si>
  <si>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</si>
  <si>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</si>
  <si>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</si>
  <si>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</si>
  <si>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</si>
  <si>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</si>
  <si>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</si>
  <si>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</si>
  <si>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</si>
  <si>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</si>
  <si>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</si>
  <si>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</si>
  <si>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</si>
  <si>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</si>
  <si>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</si>
  <si>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</si>
  <si>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</si>
  <si>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</si>
  <si>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</si>
  <si>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</si>
  <si>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</si>
  <si>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</si>
  <si>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</si>
  <si>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</si>
  <si>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</si>
  <si>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</si>
  <si>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</si>
  <si>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</si>
  <si>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</si>
  <si>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</si>
  <si>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</si>
  <si>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</si>
  <si>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</si>
  <si>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</si>
  <si>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</si>
  <si>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</si>
  <si>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</si>
  <si>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</si>
  <si>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</si>
  <si>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</si>
  <si>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</si>
  <si>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</si>
  <si>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</si>
  <si>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</si>
  <si>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</si>
  <si>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</si>
  <si>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</si>
  <si>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</si>
  <si>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</si>
  <si>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</si>
  <si>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</si>
  <si>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</si>
  <si>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</si>
  <si>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</si>
  <si>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</si>
  <si>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</si>
  <si>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</si>
  <si>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</si>
  <si>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</si>
  <si>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</si>
  <si>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</si>
  <si>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</si>
  <si>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</si>
  <si>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</si>
  <si>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</si>
  <si>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</si>
  <si>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</si>
  <si>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</si>
  <si>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</si>
  <si>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</si>
  <si>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</si>
  <si>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</si>
  <si>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</si>
  <si>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</si>
  <si>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</si>
  <si>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</si>
  <si>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</si>
  <si>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</si>
  <si>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</si>
  <si>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</si>
  <si>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</si>
  <si>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</si>
  <si>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</si>
  <si>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</si>
  <si>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</si>
  <si>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</si>
  <si>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</si>
  <si>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</si>
  <si>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</si>
  <si>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</si>
  <si>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</si>
  <si>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</si>
  <si>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</si>
  <si>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</si>
  <si>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</si>
  <si>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</si>
  <si>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</si>
  <si>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</si>
  <si>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</si>
  <si>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</si>
  <si>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</si>
  <si>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</si>
  <si>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</si>
  <si>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</si>
  <si>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</si>
  <si>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</si>
  <si>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</si>
  <si>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</si>
  <si>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</si>
  <si>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</si>
  <si>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</si>
  <si>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</si>
  <si>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</si>
  <si>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</si>
  <si>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</si>
  <si>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</si>
  <si>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</si>
  <si>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</si>
  <si>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</si>
  <si>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</si>
  <si>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</si>
  <si>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</si>
  <si>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</si>
  <si>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</si>
  <si>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</si>
  <si>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</si>
  <si>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</si>
  <si>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</si>
  <si>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</si>
  <si>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</si>
  <si>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</si>
  <si>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</si>
  <si>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</si>
  <si>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</si>
  <si>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</si>
  <si>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</si>
  <si>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</si>
  <si>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</si>
  <si>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</si>
  <si>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</si>
  <si>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</si>
  <si>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</si>
  <si>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</si>
  <si>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</si>
  <si>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</si>
  <si>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</si>
  <si>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</si>
  <si>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</si>
  <si>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</si>
  <si>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</si>
  <si>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</si>
  <si>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</si>
  <si>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</si>
  <si>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</si>
  <si>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</si>
  <si>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</si>
  <si>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</si>
  <si>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</si>
  <si>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</si>
  <si>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</si>
  <si>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</si>
  <si>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</si>
  <si>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</si>
  <si>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</si>
  <si>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</si>
  <si>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</si>
  <si>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</si>
  <si>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</si>
  <si>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</si>
  <si>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</si>
  <si>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</si>
  <si>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</si>
  <si>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</si>
  <si>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</si>
  <si>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</si>
  <si>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</si>
  <si>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</si>
  <si>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</si>
  <si>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</si>
  <si>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</si>
  <si>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</si>
  <si>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</si>
  <si>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</si>
  <si>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</si>
  <si>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</si>
  <si>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</si>
  <si>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</si>
  <si>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</si>
  <si>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</si>
  <si>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</si>
  <si>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</si>
  <si>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</si>
  <si>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</si>
  <si>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</si>
  <si>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</si>
  <si>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</si>
  <si>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</si>
  <si>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</si>
  <si>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</si>
  <si>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</si>
  <si>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</si>
  <si>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</si>
  <si>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</si>
  <si>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</si>
  <si>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</si>
  <si>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</si>
  <si>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</si>
  <si>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</si>
  <si>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</si>
  <si>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</si>
  <si>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</si>
  <si>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</si>
  <si>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</si>
  <si>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</si>
  <si>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</si>
  <si>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</si>
  <si>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</si>
  <si>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</si>
  <si>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</si>
  <si>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</si>
  <si>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</si>
  <si>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</si>
  <si>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</si>
  <si>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</si>
  <si>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</si>
  <si>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</si>
  <si>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</si>
  <si>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</si>
  <si>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</si>
  <si>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</si>
  <si>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</si>
  <si>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</si>
  <si>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</si>
  <si>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</si>
  <si>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</si>
  <si>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</si>
  <si>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</si>
  <si>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</si>
  <si>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</si>
  <si>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</si>
  <si>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</si>
  <si>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</si>
  <si>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</si>
  <si>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</si>
  <si>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</si>
  <si>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</si>
  <si>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</si>
  <si>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</si>
  <si>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</si>
  <si>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</si>
  <si>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</si>
  <si>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</si>
  <si>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</si>
  <si>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</si>
  <si>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</si>
  <si>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</si>
  <si>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</si>
  <si>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</si>
  <si>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</si>
  <si>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</si>
  <si>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</si>
  <si>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</si>
  <si>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</si>
  <si>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</si>
  <si>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</si>
  <si>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</si>
  <si>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</si>
  <si>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</si>
  <si>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</si>
  <si>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</si>
  <si>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</si>
  <si>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</si>
  <si>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</si>
  <si>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</si>
  <si>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</si>
  <si>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</si>
  <si>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</si>
  <si>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</si>
  <si>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</si>
  <si>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</si>
  <si>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</si>
  <si>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</si>
  <si>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</si>
  <si>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</si>
  <si>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</si>
  <si>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</si>
  <si>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</si>
  <si>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</si>
  <si>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</si>
  <si>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</si>
  <si>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</si>
  <si>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</si>
  <si>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</si>
  <si>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</si>
  <si>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</si>
  <si>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</si>
  <si>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</si>
  <si>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</si>
  <si>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</si>
  <si>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</si>
  <si>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</si>
  <si>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</si>
  <si>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</si>
  <si>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</si>
  <si>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</si>
  <si>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</si>
  <si>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</si>
  <si>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</si>
  <si>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</si>
  <si>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</si>
  <si>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</si>
  <si>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</si>
  <si>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</si>
  <si>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</si>
  <si>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</si>
  <si>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</si>
  <si>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</si>
  <si>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</si>
  <si>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</si>
  <si>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</si>
  <si>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</si>
  <si>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</si>
  <si>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</si>
  <si>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</si>
  <si>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</si>
  <si>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</si>
  <si>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</si>
  <si>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</si>
  <si>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</si>
  <si>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</si>
  <si>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</si>
  <si>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</si>
  <si>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</si>
  <si>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</si>
  <si>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</si>
  <si>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</si>
  <si>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</si>
  <si>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</si>
  <si>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</si>
  <si>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</si>
  <si>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</si>
  <si>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</si>
  <si>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</si>
  <si>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</si>
  <si>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</si>
  <si>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</si>
  <si>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</si>
  <si>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</si>
  <si>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</si>
  <si>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</si>
  <si>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</si>
  <si>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</si>
  <si>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</si>
  <si>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</si>
  <si>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</si>
  <si>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</si>
  <si>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</si>
  <si>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</si>
  <si>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</si>
  <si>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</si>
  <si>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</si>
  <si>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</si>
  <si>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</si>
  <si>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</si>
  <si>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</si>
  <si>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</si>
  <si>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</si>
  <si>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</si>
  <si>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</si>
  <si>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</si>
  <si>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</si>
  <si>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</si>
  <si>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</si>
  <si>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</si>
  <si>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</si>
  <si>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</si>
  <si>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</si>
  <si>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</si>
  <si>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</si>
  <si>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</si>
  <si>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</si>
  <si>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</si>
  <si>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</si>
  <si>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</si>
  <si>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</si>
  <si>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</si>
  <si>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</si>
  <si>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</si>
  <si>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</si>
  <si>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</si>
  <si>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</si>
  <si>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</si>
  <si>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</si>
  <si>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</si>
  <si>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</si>
  <si>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</si>
  <si>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</si>
  <si>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</si>
  <si>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</si>
  <si>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</si>
  <si>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</si>
  <si>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</si>
  <si>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</si>
  <si>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</si>
  <si>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</si>
  <si>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</si>
  <si>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</si>
  <si>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</si>
  <si>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</si>
  <si>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</si>
  <si>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</si>
  <si>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</si>
  <si>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</si>
  <si>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</si>
  <si>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</si>
  <si>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</si>
  <si>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</si>
  <si>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</si>
  <si>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</si>
  <si>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</si>
  <si>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</si>
  <si>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</si>
  <si>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</si>
  <si>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</si>
  <si>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</si>
  <si>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</si>
  <si>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</si>
  <si>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</si>
  <si>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</si>
  <si>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</si>
  <si>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</si>
  <si>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</si>
  <si>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</si>
  <si>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</si>
  <si>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</si>
  <si>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</si>
  <si>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</si>
  <si>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</si>
  <si>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</si>
  <si>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</si>
  <si>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</si>
  <si>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</si>
  <si>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</si>
  <si>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</si>
  <si>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</si>
  <si>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</si>
  <si>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</si>
  <si>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</si>
  <si>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</si>
  <si>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</si>
  <si>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</si>
  <si>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</si>
  <si>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</si>
  <si>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</si>
  <si>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</si>
  <si>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</si>
  <si>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</si>
  <si>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</si>
  <si>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</si>
  <si>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</si>
  <si>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</si>
  <si>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</si>
  <si>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</si>
  <si>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</si>
  <si>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</si>
  <si>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</si>
  <si>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</si>
  <si>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</si>
  <si>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</si>
  <si>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</si>
  <si>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</si>
  <si>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</si>
  <si>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</si>
  <si>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</si>
  <si>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</si>
  <si>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</si>
  <si>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</si>
  <si>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</si>
  <si>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</si>
  <si>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</si>
  <si>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</si>
  <si>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</si>
  <si>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</si>
  <si>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</si>
  <si>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</si>
  <si>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</si>
  <si>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</si>
  <si>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</si>
  <si>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</si>
  <si>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</si>
  <si>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</si>
  <si>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</si>
  <si>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</si>
  <si>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</si>
  <si>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</si>
  <si>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</si>
  <si>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</si>
  <si>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</si>
  <si>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</si>
  <si>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</si>
  <si>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</si>
  <si>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</si>
  <si>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</si>
  <si>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</si>
  <si>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</si>
  <si>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</si>
  <si>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</si>
  <si>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</si>
  <si>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</si>
  <si>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</si>
  <si>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</si>
  <si>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</si>
  <si>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</si>
  <si>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</si>
  <si>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</si>
  <si>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</si>
  <si>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</si>
  <si>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</si>
  <si>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</si>
  <si>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</si>
  <si>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</si>
  <si>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</si>
  <si>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</si>
  <si>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</si>
  <si>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</si>
  <si>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</si>
  <si>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</si>
  <si>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</si>
  <si>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</si>
  <si>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</si>
  <si>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</si>
  <si>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</si>
  <si>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</si>
  <si>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</si>
  <si>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</si>
  <si>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</si>
  <si>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</si>
  <si>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</si>
  <si>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</si>
  <si>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</si>
  <si>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</si>
  <si>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</si>
  <si>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</si>
  <si>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</si>
  <si>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</si>
  <si>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</si>
  <si>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</si>
  <si>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</si>
  <si>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</si>
  <si>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</si>
  <si>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</si>
  <si>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</si>
  <si>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</si>
  <si>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</si>
  <si>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</si>
  <si>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</si>
  <si>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</si>
  <si>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</si>
  <si>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</si>
  <si>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</si>
  <si>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</si>
  <si>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</si>
  <si>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</si>
  <si>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</si>
  <si>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</si>
  <si>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</si>
  <si>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</si>
  <si>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</si>
  <si>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</si>
  <si>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</si>
  <si>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</si>
  <si>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</si>
  <si>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</si>
  <si>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</si>
  <si>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</si>
  <si>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</si>
  <si>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</si>
  <si>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</si>
  <si>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</si>
  <si>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</si>
  <si>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</si>
  <si>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</si>
  <si>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</si>
  <si>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</si>
  <si>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</si>
  <si>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</si>
  <si>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</si>
  <si>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</si>
  <si>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</si>
  <si>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</si>
  <si>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</si>
  <si>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</si>
  <si>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</si>
  <si>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</si>
  <si>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</si>
  <si>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</si>
  <si>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</si>
  <si>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</si>
  <si>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</si>
  <si>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</si>
  <si>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</si>
  <si>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</si>
  <si>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</si>
  <si>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</si>
  <si>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</si>
  <si>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</si>
  <si>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</si>
  <si>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</si>
  <si>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</si>
  <si>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</si>
  <si>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</si>
  <si>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</si>
  <si>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</si>
  <si>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</si>
  <si>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</si>
  <si>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</si>
  <si>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</si>
  <si>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</si>
  <si>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</si>
  <si>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</si>
  <si>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</si>
  <si>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</si>
  <si>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</si>
  <si>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</si>
  <si>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</si>
  <si>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</si>
  <si>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</si>
  <si>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</si>
  <si>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</si>
  <si>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</si>
  <si>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</si>
  <si>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</si>
  <si>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</si>
  <si>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</si>
  <si>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</si>
  <si>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</si>
  <si>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</si>
  <si>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</si>
  <si>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</si>
  <si>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</si>
  <si>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</si>
  <si>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</si>
  <si>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</si>
  <si>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</si>
  <si>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</si>
  <si>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</si>
  <si>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</si>
  <si>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</si>
  <si>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</si>
  <si>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</si>
  <si>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</si>
  <si>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</si>
  <si>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</si>
  <si>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</si>
  <si>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</si>
  <si>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</si>
  <si>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</si>
  <si>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</si>
  <si>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</si>
  <si>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</si>
  <si>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</si>
  <si>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</si>
  <si>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</si>
  <si>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</si>
  <si>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</si>
  <si>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</si>
  <si>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</si>
  <si>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</si>
  <si>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</si>
  <si>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</si>
  <si>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</si>
  <si>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</si>
  <si>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</si>
  <si>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</si>
  <si>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</si>
  <si>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</si>
  <si>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</si>
  <si>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</si>
  <si>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</si>
  <si>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</si>
  <si>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</si>
  <si>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</si>
  <si>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</si>
  <si>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</si>
  <si>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</si>
  <si>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</si>
  <si>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</si>
  <si>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</si>
  <si>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</si>
  <si>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</si>
  <si>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</si>
  <si>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</si>
  <si>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</si>
  <si>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</si>
  <si>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</si>
  <si>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</si>
  <si>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</si>
  <si>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</si>
  <si>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</si>
  <si>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</si>
  <si>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</si>
  <si>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</si>
  <si>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</si>
  <si>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</si>
  <si>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</si>
  <si>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</si>
  <si>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</si>
  <si>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</si>
  <si>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</si>
  <si>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</si>
  <si>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</si>
  <si>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</si>
  <si>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</si>
  <si>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</si>
  <si>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</si>
  <si>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</si>
  <si>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</si>
  <si>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</si>
  <si>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</si>
  <si>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</si>
  <si>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</si>
  <si>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</si>
  <si>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</si>
  <si>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</si>
  <si>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</si>
  <si>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</si>
  <si>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</si>
  <si>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</si>
  <si>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</si>
  <si>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</si>
  <si>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</si>
  <si>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</si>
  <si>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</si>
  <si>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</si>
  <si>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</si>
  <si>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</si>
  <si>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</si>
  <si>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</si>
  <si>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</si>
  <si>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</si>
  <si>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</si>
  <si>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</si>
  <si>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</si>
  <si>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</si>
  <si>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</si>
  <si>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</si>
  <si>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</si>
  <si>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</si>
  <si>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</si>
  <si>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</si>
  <si>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</si>
  <si>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</si>
  <si>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</si>
  <si>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</si>
  <si>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</si>
  <si>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</si>
  <si>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</si>
  <si>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</si>
  <si>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</si>
  <si>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</si>
  <si>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</si>
  <si>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</si>
  <si>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</si>
  <si>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</si>
  <si>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</si>
  <si>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</si>
  <si>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</si>
  <si>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</si>
  <si>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</si>
  <si>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</si>
  <si>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</si>
  <si>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</si>
  <si>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</si>
  <si>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</si>
  <si>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</si>
  <si>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</si>
  <si>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</si>
  <si>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</si>
  <si>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</si>
  <si>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</si>
  <si>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</si>
  <si>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</si>
  <si>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</si>
  <si>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</si>
  <si>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</si>
  <si>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</si>
  <si>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</si>
  <si>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</si>
  <si>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</si>
  <si>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</si>
  <si>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</si>
  <si>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</si>
  <si>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</si>
  <si>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</si>
  <si>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</si>
  <si>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</si>
  <si>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</si>
  <si>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</si>
  <si>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</si>
  <si>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</si>
  <si>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</si>
  <si>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</si>
  <si>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</si>
  <si>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</si>
  <si>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</si>
  <si>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</si>
  <si>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</si>
  <si>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</si>
  <si>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</si>
  <si>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</si>
  <si>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</si>
  <si>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</si>
  <si>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</si>
  <si>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</si>
  <si>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</si>
  <si>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</si>
  <si>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</si>
  <si>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</si>
  <si>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</si>
  <si>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</si>
  <si>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</si>
  <si>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</si>
  <si>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</si>
  <si>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</si>
  <si>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</si>
  <si>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</si>
  <si>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</si>
  <si>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</si>
  <si>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</si>
  <si>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</si>
  <si>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</si>
  <si>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</si>
  <si>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</si>
  <si>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</si>
  <si>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</si>
  <si>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</si>
  <si>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</si>
  <si>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</si>
  <si>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</si>
  <si>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</si>
  <si>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</si>
  <si>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</si>
  <si>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</si>
  <si>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</si>
  <si>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</si>
  <si>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</si>
  <si>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</si>
  <si>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</si>
  <si>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</si>
  <si>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</si>
  <si>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</si>
  <si>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</si>
  <si>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</si>
  <si>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</si>
  <si>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</si>
  <si>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</si>
  <si>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</si>
  <si>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</si>
  <si>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</si>
  <si>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</si>
  <si>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</si>
  <si>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</si>
  <si>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</si>
  <si>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</si>
  <si>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</si>
  <si>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</si>
  <si>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</si>
  <si>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</si>
  <si>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</si>
  <si>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</si>
  <si>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</si>
  <si>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</si>
  <si>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</si>
  <si>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</si>
  <si>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</si>
  <si>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</si>
  <si>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</si>
  <si>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</si>
  <si>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</si>
  <si>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</si>
  <si>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</si>
  <si>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</si>
  <si>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</si>
  <si>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</si>
  <si>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</si>
  <si>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</si>
  <si>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</si>
  <si>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</si>
  <si>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</si>
  <si>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</si>
  <si>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</si>
  <si>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</si>
  <si>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</si>
  <si>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</si>
  <si>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</si>
  <si>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</si>
  <si>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</si>
  <si>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</si>
  <si>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</si>
  <si>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</si>
  <si>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</si>
  <si>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</si>
  <si>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</si>
  <si>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</si>
  <si>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</si>
  <si>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</si>
  <si>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</si>
  <si>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</si>
  <si>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</si>
  <si>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</si>
  <si>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</si>
  <si>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</si>
  <si>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</si>
  <si>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</si>
  <si>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</si>
  <si>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</si>
  <si>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</si>
  <si>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</si>
  <si>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</si>
  <si>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</si>
  <si>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</si>
  <si>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</si>
  <si>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</si>
  <si>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</si>
  <si>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</si>
  <si>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</si>
  <si>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</si>
  <si>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</si>
  <si>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</si>
  <si>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</si>
  <si>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</si>
  <si>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</si>
  <si>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</si>
  <si>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</si>
  <si>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</si>
  <si>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</si>
  <si>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</si>
  <si>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</si>
  <si>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</si>
  <si>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</si>
  <si>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</si>
  <si>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</si>
  <si>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</si>
  <si>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</si>
  <si>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</si>
  <si>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</si>
  <si>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</si>
  <si>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</si>
  <si>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</si>
  <si>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</si>
  <si>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</si>
  <si>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</si>
  <si>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</si>
  <si>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</si>
  <si>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</si>
  <si>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</si>
  <si>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</si>
  <si>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</si>
  <si>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</si>
  <si>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</si>
  <si>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</si>
  <si>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</si>
  <si>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</si>
  <si>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</si>
  <si>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</si>
  <si>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</si>
  <si>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</si>
  <si>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</si>
  <si>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</si>
  <si>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</si>
  <si>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</si>
  <si>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</si>
  <si>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</si>
  <si>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</si>
  <si>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</si>
  <si>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</si>
  <si>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</si>
  <si>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</si>
  <si>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</si>
  <si>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</si>
  <si>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</si>
  <si>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</si>
  <si>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</si>
  <si>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</si>
  <si>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</si>
  <si>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</si>
  <si>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</si>
  <si>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</si>
  <si>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</si>
  <si>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</si>
  <si>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</si>
  <si>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</si>
  <si>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</si>
  <si>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</si>
  <si>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</si>
  <si>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</si>
  <si>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</si>
  <si>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</si>
  <si>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</si>
  <si>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</si>
  <si>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</si>
  <si>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</si>
  <si>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</si>
  <si>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</si>
  <si>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</si>
  <si>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</si>
  <si>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</si>
  <si>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</si>
  <si>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</si>
  <si>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</si>
  <si>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</si>
  <si>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</si>
  <si>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</si>
  <si>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</si>
  <si>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</si>
  <si>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</si>
  <si>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</si>
  <si>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</si>
  <si>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</si>
  <si>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</si>
  <si>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</si>
  <si>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</si>
  <si>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</si>
  <si>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</si>
  <si>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</si>
  <si>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</si>
  <si>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</si>
  <si>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</si>
  <si>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</si>
  <si>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</si>
  <si>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</si>
  <si>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</si>
  <si>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</si>
  <si>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</si>
  <si>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</si>
  <si>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</si>
  <si>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</si>
  <si>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</si>
  <si>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</si>
  <si>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</si>
  <si>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</si>
  <si>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</si>
  <si>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</si>
  <si>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</si>
  <si>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</si>
  <si>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</si>
  <si>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</si>
  <si>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</si>
  <si>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</si>
  <si>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</si>
  <si>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</si>
  <si>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</si>
  <si>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</si>
  <si>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</si>
  <si>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</si>
  <si>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</si>
  <si>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</si>
  <si>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</si>
  <si>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</si>
  <si>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</si>
  <si>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</si>
  <si>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</si>
  <si>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</si>
  <si>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</si>
  <si>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</si>
  <si>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</si>
  <si>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</si>
  <si>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</si>
  <si>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</si>
  <si>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</si>
  <si>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</si>
  <si>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</si>
  <si>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</si>
  <si>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</si>
  <si>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</si>
  <si>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</si>
  <si>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</si>
  <si>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</si>
  <si>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</si>
  <si>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</si>
  <si>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</si>
  <si>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</si>
  <si>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</si>
  <si>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</si>
  <si>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</si>
  <si>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</si>
  <si>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</si>
  <si>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</si>
  <si>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</si>
  <si>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</si>
  <si>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</si>
  <si>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</si>
  <si>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</si>
  <si>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</si>
  <si>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</si>
  <si>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</si>
  <si>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</si>
  <si>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</si>
  <si>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</si>
  <si>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</si>
  <si>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</si>
  <si>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</si>
  <si>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</si>
  <si>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</si>
  <si>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</si>
  <si>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</si>
  <si>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</si>
  <si>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</si>
  <si>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</si>
  <si>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</si>
  <si>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</si>
  <si>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</si>
  <si>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</si>
  <si>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</si>
  <si>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</si>
  <si>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</si>
  <si>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</si>
  <si>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</si>
  <si>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</si>
  <si>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</si>
  <si>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</si>
  <si>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</si>
  <si>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</si>
  <si>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</si>
  <si>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</si>
  <si>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</si>
  <si>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</si>
  <si>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</si>
  <si>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</si>
  <si>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</si>
  <si>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</si>
  <si>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</si>
  <si>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</si>
  <si>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</si>
  <si>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</si>
  <si>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</si>
  <si>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</si>
  <si>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</si>
  <si>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</si>
  <si>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</si>
  <si>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</si>
  <si>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</si>
  <si>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</si>
  <si>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</si>
  <si>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</si>
  <si>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</si>
  <si>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</si>
  <si>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</si>
  <si>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</si>
  <si>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</si>
  <si>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</si>
  <si>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</si>
  <si>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</si>
  <si>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</si>
  <si>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</si>
  <si>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</si>
  <si>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</si>
  <si>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</si>
  <si>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</si>
  <si>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</si>
  <si>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</si>
  <si>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</si>
  <si>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</si>
  <si>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</si>
  <si>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</si>
  <si>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</si>
  <si>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</si>
  <si>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</si>
  <si>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</si>
  <si>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</si>
  <si>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</si>
  <si>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</si>
  <si>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</si>
  <si>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</si>
  <si>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</si>
  <si>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</si>
  <si>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</si>
  <si>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</si>
  <si>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</si>
  <si>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</si>
  <si>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</si>
  <si>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</si>
  <si>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</si>
  <si>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</si>
  <si>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</si>
  <si>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</si>
  <si>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</si>
  <si>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</si>
  <si>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</si>
  <si>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</si>
  <si>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</si>
  <si>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</si>
  <si>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</si>
  <si>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</si>
  <si>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</si>
  <si>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</si>
  <si>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</si>
  <si>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</si>
  <si>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</si>
  <si>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</si>
  <si>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</si>
  <si>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</si>
  <si>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</si>
  <si>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</si>
  <si>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</si>
  <si>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</si>
  <si>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</si>
  <si>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</si>
  <si>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</si>
  <si>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</si>
  <si>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</si>
  <si>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</si>
  <si>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</si>
  <si>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</si>
  <si>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</si>
  <si>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</si>
  <si>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</si>
  <si>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</si>
  <si>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</si>
  <si>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</si>
  <si>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</si>
  <si>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</si>
  <si>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</si>
  <si>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</si>
  <si>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</si>
  <si>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</si>
  <si>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</si>
  <si>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</si>
  <si>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</si>
  <si>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</si>
  <si>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</si>
  <si>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</si>
  <si>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</si>
  <si>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</si>
  <si>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</si>
  <si>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</si>
  <si>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</si>
  <si>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</si>
  <si>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</si>
  <si>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</si>
  <si>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</si>
  <si>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</si>
  <si>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</si>
  <si>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</si>
  <si>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</si>
  <si>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</si>
  <si>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</si>
  <si>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</si>
  <si>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</si>
  <si>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</si>
  <si>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</si>
  <si>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</si>
  <si>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</si>
  <si>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</si>
  <si>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</si>
  <si>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</si>
  <si>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</si>
  <si>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</si>
  <si>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</si>
  <si>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</si>
  <si>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</si>
  <si>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</si>
  <si>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</si>
  <si>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</si>
  <si>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</si>
  <si>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</si>
  <si>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</si>
  <si>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</si>
  <si>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</si>
  <si>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</si>
  <si>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</si>
  <si>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</si>
  <si>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</si>
  <si>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</si>
  <si>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</si>
  <si>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</si>
  <si>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</si>
  <si>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</si>
  <si>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</si>
  <si>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</si>
  <si>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</si>
  <si>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</si>
  <si>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</si>
  <si>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</si>
  <si>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</si>
  <si>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</si>
  <si>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</si>
  <si>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</si>
  <si>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</si>
  <si>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</si>
  <si>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</si>
  <si>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</si>
  <si>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</si>
  <si>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</si>
  <si>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</si>
  <si>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</si>
  <si>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</si>
  <si>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</si>
  <si>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</si>
  <si>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</si>
  <si>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</si>
  <si>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</si>
  <si>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</si>
  <si>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</si>
  <si>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</si>
  <si>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</si>
  <si>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</si>
  <si>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</si>
  <si>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</si>
  <si>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</si>
  <si>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</si>
  <si>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</si>
  <si>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</si>
  <si>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</si>
  <si>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</si>
  <si>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</si>
  <si>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</si>
  <si>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</si>
  <si>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</si>
  <si>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</si>
  <si>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</si>
  <si>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</si>
  <si>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</si>
  <si>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</si>
  <si>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</si>
  <si>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</si>
  <si>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</si>
  <si>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</si>
  <si>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</si>
  <si>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</si>
  <si>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</si>
  <si>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</si>
  <si>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</si>
  <si>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</si>
  <si>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</si>
  <si>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</si>
  <si>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</si>
  <si>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</si>
  <si>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</si>
  <si>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</si>
  <si>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</si>
  <si>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</si>
  <si>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</si>
  <si>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</si>
  <si>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</si>
  <si>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</si>
  <si>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</si>
  <si>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</si>
  <si>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</si>
  <si>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</si>
  <si>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</si>
  <si>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</si>
  <si>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</si>
  <si>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</si>
  <si>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</si>
  <si>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</si>
  <si>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</si>
  <si>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</si>
  <si>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</si>
  <si>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</si>
  <si>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</si>
  <si>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</si>
  <si>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</si>
  <si>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</si>
  <si>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</si>
  <si>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</si>
  <si>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</si>
  <si>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</si>
  <si>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</si>
  <si>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</si>
  <si>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</si>
  <si>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</si>
  <si>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</si>
  <si>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</si>
  <si>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</si>
  <si>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</si>
  <si>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</si>
  <si>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</si>
  <si>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</si>
  <si>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</si>
  <si>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</si>
  <si>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</si>
  <si>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</si>
  <si>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</si>
  <si>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</si>
  <si>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</si>
  <si>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</si>
  <si>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</si>
  <si>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</si>
  <si>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</si>
  <si>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</si>
  <si>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</si>
  <si>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</si>
  <si>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</si>
  <si>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</si>
  <si>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</si>
  <si>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</si>
  <si>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</si>
  <si>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</si>
  <si>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</si>
  <si>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</si>
  <si>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</si>
  <si>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</si>
  <si>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</si>
  <si>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</si>
  <si>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</si>
  <si>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</si>
  <si>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</si>
  <si>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</si>
  <si>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</si>
  <si>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</si>
  <si>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</si>
  <si>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</si>
  <si>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</si>
  <si>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</si>
  <si>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</si>
  <si>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</si>
  <si>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</si>
  <si>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</si>
  <si>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</si>
  <si>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</si>
  <si>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</si>
  <si>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</si>
  <si>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</si>
  <si>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</si>
  <si>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</si>
  <si>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</si>
  <si>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</si>
  <si>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</si>
  <si>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</si>
  <si>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</si>
  <si>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</si>
  <si>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</si>
  <si>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</si>
  <si>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</si>
  <si>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</si>
  <si>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</si>
  <si>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</si>
  <si>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</si>
  <si>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</si>
  <si>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</si>
  <si>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</si>
  <si>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</si>
  <si>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</si>
  <si>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</si>
  <si>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</si>
  <si>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</si>
  <si>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</si>
  <si>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</si>
  <si>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</si>
  <si>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</si>
  <si>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</si>
  <si>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</si>
  <si>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</si>
  <si>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</si>
  <si>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</si>
  <si>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</si>
  <si>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</si>
  <si>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</si>
  <si>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</si>
  <si>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</si>
  <si>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</si>
  <si>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</si>
  <si>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</si>
  <si>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</si>
  <si>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</si>
  <si>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</si>
  <si>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</si>
  <si>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</si>
  <si>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</si>
  <si>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</si>
  <si>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</si>
  <si>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</si>
  <si>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</si>
  <si>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</si>
  <si>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</si>
  <si>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</si>
  <si>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</si>
  <si>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</si>
  <si>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</si>
  <si>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</si>
  <si>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</si>
  <si>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</si>
  <si>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</si>
  <si>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</si>
  <si>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</si>
  <si>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</si>
  <si>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</si>
  <si>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</si>
  <si>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</si>
  <si>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</si>
  <si>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</si>
  <si>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</si>
  <si>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</si>
  <si>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</si>
  <si>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</si>
  <si>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</si>
  <si>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</si>
  <si>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</si>
  <si>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</si>
  <si>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</si>
  <si>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</si>
  <si>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</si>
  <si>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</si>
  <si>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</si>
  <si>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</si>
  <si>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</si>
  <si>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</si>
  <si>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</si>
  <si>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</si>
  <si>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</si>
  <si>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</si>
  <si>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</si>
  <si>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</si>
  <si>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</si>
  <si>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</si>
  <si>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</si>
  <si>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</si>
  <si>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</si>
  <si>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</si>
  <si>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</si>
  <si>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</si>
  <si>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</si>
  <si>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</si>
  <si>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</si>
  <si>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</si>
  <si>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</si>
  <si>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</si>
  <si>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</si>
  <si>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</si>
  <si>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</si>
  <si>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</si>
  <si>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</si>
  <si>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</si>
  <si>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</si>
  <si>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</si>
  <si>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</si>
  <si>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</si>
  <si>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</si>
  <si>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</si>
  <si>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</si>
  <si>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</si>
  <si>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</si>
  <si>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</si>
  <si>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</si>
  <si>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</si>
  <si>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</si>
  <si>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</si>
  <si>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</si>
  <si>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</si>
  <si>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</si>
  <si>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</si>
  <si>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</si>
  <si>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</si>
  <si>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</si>
  <si>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</si>
  <si>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</si>
  <si>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</si>
  <si>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</si>
  <si>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</si>
  <si>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</si>
  <si>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</si>
  <si>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</si>
  <si>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</si>
  <si>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</si>
  <si>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</si>
  <si>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</si>
  <si>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</si>
  <si>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</si>
  <si>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</si>
  <si>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</si>
  <si>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</si>
  <si>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</si>
  <si>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</si>
  <si>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</si>
  <si>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</si>
  <si>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</si>
  <si>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</si>
  <si>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</si>
  <si>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</si>
  <si>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</si>
  <si>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</si>
  <si>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</si>
  <si>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</si>
  <si>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</si>
  <si>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</si>
  <si>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</si>
  <si>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</si>
  <si>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</si>
  <si>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</si>
  <si>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</si>
  <si>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</si>
  <si>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</si>
  <si>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</si>
  <si>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</si>
  <si>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</si>
  <si>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</si>
  <si>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</si>
  <si>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</si>
  <si>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</si>
  <si>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</si>
  <si>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</si>
  <si>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</si>
  <si>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</si>
  <si>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</si>
  <si>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</si>
  <si>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</si>
  <si>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</si>
  <si>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</si>
  <si>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</si>
  <si>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</si>
  <si>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</si>
  <si>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</si>
  <si>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</si>
  <si>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</si>
  <si>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</si>
  <si>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</si>
  <si>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</si>
  <si>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</si>
  <si>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</si>
  <si>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</si>
  <si>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</si>
  <si>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</si>
  <si>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</si>
  <si>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</si>
  <si>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</si>
  <si>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</si>
  <si>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</si>
  <si>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</si>
  <si>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</si>
  <si>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</si>
  <si>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</si>
  <si>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</si>
  <si>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</si>
  <si>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</si>
  <si>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</si>
  <si>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</si>
  <si>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</si>
  <si>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</si>
  <si>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</si>
  <si>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</si>
  <si>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</si>
  <si>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</si>
  <si>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</si>
  <si>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</si>
  <si>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</si>
  <si>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</si>
  <si>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</si>
  <si>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</si>
  <si>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</si>
  <si>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</si>
  <si>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</si>
  <si>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</si>
  <si>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</si>
  <si>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</si>
  <si>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</si>
  <si>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</si>
  <si>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</si>
  <si>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</si>
  <si>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</si>
  <si>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</si>
  <si>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</si>
  <si>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</si>
  <si>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</si>
  <si>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</si>
  <si>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</si>
  <si>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</si>
  <si>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</si>
  <si>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</si>
  <si>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</si>
  <si>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</si>
  <si>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</si>
  <si>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</si>
  <si>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</si>
  <si>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</si>
  <si>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</si>
  <si>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</si>
  <si>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</si>
  <si>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</si>
  <si>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</si>
  <si>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</si>
  <si>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</si>
  <si>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</si>
  <si>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</si>
  <si>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</si>
  <si>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</si>
  <si>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</si>
  <si>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</si>
  <si>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</si>
  <si>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</si>
  <si>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</si>
  <si>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</si>
  <si>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</si>
  <si>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</si>
  <si>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</si>
  <si>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</si>
  <si>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</si>
  <si>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</si>
  <si>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</si>
  <si>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</si>
  <si>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</si>
  <si>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</si>
  <si>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</si>
  <si>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</si>
  <si>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</si>
  <si>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</si>
  <si>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</si>
  <si>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</si>
  <si>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</si>
  <si>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</si>
  <si>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</si>
  <si>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</si>
  <si>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</si>
  <si>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</si>
  <si>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</si>
  <si>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</si>
  <si>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</si>
  <si>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</si>
  <si>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</si>
  <si>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</si>
  <si>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</si>
  <si>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</si>
  <si>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</si>
  <si>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</si>
  <si>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</si>
  <si>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</si>
  <si>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</si>
  <si>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</si>
  <si>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</si>
  <si>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</si>
  <si>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</si>
  <si>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</si>
  <si>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</si>
  <si>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</si>
  <si>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</si>
  <si>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</si>
  <si>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</si>
  <si>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</si>
  <si>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</si>
  <si>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</si>
  <si>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</si>
  <si>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</si>
  <si>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</si>
  <si>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</si>
  <si>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</si>
  <si>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</si>
  <si>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</si>
  <si>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</si>
  <si>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</si>
  <si>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</si>
  <si>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</si>
  <si>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</si>
  <si>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</si>
  <si>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</si>
  <si>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</si>
  <si>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</si>
  <si>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</si>
  <si>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</si>
  <si>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</si>
  <si>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</si>
  <si>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</si>
  <si>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</si>
  <si>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</si>
  <si>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</si>
  <si>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</si>
  <si>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</si>
  <si>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</si>
  <si>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</si>
  <si>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</si>
  <si>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</si>
  <si>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</si>
  <si>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</si>
  <si>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</si>
  <si>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</si>
  <si>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</si>
  <si>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</si>
  <si>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</si>
  <si>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</si>
  <si>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</si>
  <si>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</si>
  <si>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</si>
  <si>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</si>
  <si>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</si>
  <si>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</si>
  <si>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</si>
  <si>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</si>
  <si>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</si>
  <si>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</si>
  <si>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</si>
  <si>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</si>
  <si>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</si>
  <si>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</si>
  <si>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</si>
  <si>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</si>
  <si>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</si>
  <si>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</si>
  <si>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</si>
  <si>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</si>
  <si>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</si>
  <si>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</si>
  <si>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</si>
  <si>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</si>
  <si>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</si>
  <si>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</si>
  <si>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</si>
  <si>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</si>
  <si>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</si>
  <si>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</si>
  <si>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</si>
  <si>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</si>
  <si>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</si>
  <si>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</si>
  <si>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</si>
  <si>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</si>
  <si>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</si>
  <si>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</si>
  <si>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</si>
  <si>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</si>
  <si>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</si>
  <si>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</si>
  <si>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</si>
  <si>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</si>
  <si>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</si>
  <si>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</si>
  <si>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</si>
  <si>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</si>
  <si>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</si>
  <si>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</si>
  <si>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</si>
  <si>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</si>
  <si>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</si>
  <si>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</si>
  <si>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</si>
  <si>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</si>
  <si>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</si>
  <si>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</si>
  <si>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</si>
  <si>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</si>
  <si>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</si>
  <si>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</si>
  <si>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</si>
  <si>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</si>
  <si>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</si>
  <si>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</si>
  <si>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</si>
  <si>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</si>
  <si>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</si>
  <si>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</si>
  <si>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</si>
  <si>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</si>
  <si>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</si>
  <si>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</si>
  <si>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</si>
  <si>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</si>
  <si>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</si>
  <si>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</si>
  <si>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</si>
  <si>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</si>
  <si>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</si>
  <si>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</si>
  <si>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</si>
  <si>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</si>
  <si>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</si>
  <si>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</si>
  <si>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</si>
  <si>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</si>
  <si>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</si>
  <si>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</si>
  <si>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</si>
  <si>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</si>
  <si>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</si>
  <si>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</si>
  <si>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</si>
  <si>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</si>
  <si>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</si>
  <si>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</si>
  <si>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</si>
  <si>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</si>
  <si>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</si>
  <si>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</si>
  <si>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</si>
  <si>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</si>
  <si>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</si>
  <si>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</si>
  <si>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</si>
  <si>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</si>
  <si>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</si>
  <si>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</si>
  <si>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</si>
  <si>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</si>
  <si>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</si>
  <si>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</si>
  <si>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</si>
  <si>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</si>
  <si>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</si>
  <si>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</si>
  <si>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</si>
  <si>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</si>
  <si>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</si>
  <si>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</si>
  <si>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</si>
  <si>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</si>
  <si>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</si>
  <si>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</si>
  <si>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</si>
  <si>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</si>
  <si>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</si>
  <si>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</si>
  <si>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</si>
  <si>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</si>
  <si>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</si>
  <si>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</si>
  <si>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</si>
  <si>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</si>
  <si>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</si>
  <si>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</si>
  <si>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</si>
  <si>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</si>
  <si>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</si>
  <si>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</si>
  <si>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</si>
  <si>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</si>
  <si>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</si>
  <si>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</si>
  <si>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</si>
  <si>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</si>
  <si>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</si>
  <si>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</si>
  <si>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</si>
  <si>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</si>
  <si>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</si>
  <si>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</si>
  <si>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</si>
  <si>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</si>
  <si>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</si>
  <si>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</si>
  <si>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</si>
  <si>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</si>
  <si>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</si>
  <si>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</si>
  <si>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</si>
  <si>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</si>
  <si>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</si>
  <si>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</si>
  <si>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</si>
  <si>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</si>
  <si>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</si>
  <si>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</si>
  <si>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</si>
  <si>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</si>
  <si>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</si>
  <si>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</si>
  <si>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</si>
  <si>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</si>
  <si>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</si>
  <si>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</si>
  <si>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</si>
  <si>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</si>
  <si>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</si>
  <si>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</si>
  <si>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</si>
  <si>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</si>
  <si>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</si>
  <si>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</si>
  <si>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</si>
  <si>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</si>
  <si>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</si>
  <si>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</si>
  <si>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</si>
  <si>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</si>
  <si>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</si>
  <si>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</si>
  <si>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</si>
  <si>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</si>
  <si>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</si>
  <si>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</si>
  <si>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</si>
  <si>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</si>
  <si>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</si>
  <si>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</si>
  <si>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</si>
  <si>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</si>
  <si>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</si>
  <si>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</si>
  <si>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</si>
  <si>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</si>
  <si>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</si>
  <si>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</si>
  <si>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</si>
  <si>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</si>
  <si>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</si>
  <si>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</si>
  <si>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</si>
  <si>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</si>
  <si>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</si>
  <si>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</si>
  <si>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</si>
  <si>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</si>
  <si>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</si>
  <si>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</si>
  <si>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</si>
  <si>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</si>
  <si>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</si>
  <si>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</si>
  <si>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</si>
  <si>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</si>
  <si>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</si>
  <si>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</si>
  <si>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</si>
  <si>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</si>
  <si>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</si>
  <si>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</si>
  <si>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</si>
  <si>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</si>
  <si>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</si>
  <si>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</si>
  <si>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</si>
  <si>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</si>
  <si>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</si>
  <si>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</si>
  <si>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</si>
  <si>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</si>
  <si>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</si>
  <si>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</si>
  <si>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</si>
  <si>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</si>
  <si>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</si>
  <si>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</si>
  <si>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</si>
  <si>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</si>
  <si>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</si>
  <si>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</si>
  <si>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</si>
  <si>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</si>
  <si>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</si>
  <si>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</si>
  <si>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</si>
  <si>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</si>
  <si>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</si>
  <si>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</si>
  <si>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</si>
  <si>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</si>
  <si>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</si>
  <si>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</si>
  <si>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</si>
  <si>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</si>
  <si>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</si>
  <si>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</si>
  <si>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</si>
  <si>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</si>
  <si>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</si>
  <si>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</si>
  <si>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</si>
  <si>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</si>
  <si>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</si>
  <si>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</si>
  <si>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</si>
  <si>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</si>
  <si>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</si>
  <si>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</si>
  <si>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</si>
  <si>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</si>
  <si>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</si>
  <si>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</si>
  <si>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</si>
  <si>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</si>
  <si>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</si>
  <si>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</si>
  <si>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</si>
  <si>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</si>
  <si>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</si>
  <si>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</si>
  <si>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</si>
  <si>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</si>
  <si>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</si>
  <si>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</si>
  <si>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</si>
  <si>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</si>
  <si>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</si>
  <si>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</si>
  <si>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</si>
  <si>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</si>
  <si>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</si>
  <si>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</si>
  <si>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</si>
  <si>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</si>
  <si>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</si>
  <si>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</si>
  <si>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</si>
  <si>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</si>
  <si>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</si>
  <si>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</si>
  <si>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</si>
  <si>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</si>
  <si>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</si>
  <si>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</si>
  <si>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</si>
  <si>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</si>
  <si>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</si>
  <si>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</si>
  <si>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</si>
  <si>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</si>
  <si>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</si>
  <si>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</si>
  <si>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</si>
  <si>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</si>
  <si>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</si>
  <si>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</si>
  <si>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</si>
  <si>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</si>
  <si>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</si>
  <si>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</si>
  <si>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</si>
  <si>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</si>
  <si>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</si>
  <si>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</si>
  <si>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</si>
  <si>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</si>
  <si>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</si>
  <si>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</si>
  <si>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</si>
  <si>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</si>
  <si>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</si>
  <si>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</si>
  <si>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</si>
  <si>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</si>
  <si>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</si>
  <si>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</si>
  <si>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</si>
  <si>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</si>
  <si>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</si>
  <si>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</si>
  <si>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</si>
  <si>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</si>
  <si>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</si>
  <si>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</si>
  <si>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</si>
  <si>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</si>
  <si>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</si>
  <si>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</si>
  <si>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</si>
  <si>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</si>
  <si>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</si>
  <si>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</si>
  <si>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</si>
  <si>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</si>
  <si>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</si>
  <si>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</si>
  <si>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</si>
  <si>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</si>
  <si>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</si>
  <si>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</si>
  <si>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</si>
  <si>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</si>
  <si>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</si>
  <si>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</si>
  <si>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</si>
  <si>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</si>
  <si>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</si>
  <si>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</si>
  <si>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</si>
  <si>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</si>
  <si>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</si>
  <si>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</si>
  <si>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</si>
  <si>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</si>
  <si>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</si>
  <si>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</si>
  <si>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</si>
  <si>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</si>
  <si>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</si>
  <si>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</si>
  <si>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</si>
  <si>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</si>
  <si>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</si>
  <si>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</si>
  <si>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</si>
  <si>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</si>
  <si>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</si>
  <si>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</si>
  <si>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</si>
  <si>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</si>
  <si>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</si>
  <si>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</si>
  <si>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</si>
  <si>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</si>
  <si>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</si>
  <si>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</si>
  <si>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</si>
  <si>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</si>
  <si>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</si>
  <si>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</si>
  <si>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</si>
  <si>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</si>
  <si>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</si>
  <si>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</si>
  <si>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</si>
  <si>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</si>
  <si>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</si>
  <si>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</si>
  <si>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</si>
  <si>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</si>
  <si>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</si>
  <si>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</si>
  <si>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</si>
  <si>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</si>
  <si>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</si>
  <si>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</si>
  <si>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</si>
  <si>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</si>
  <si>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</si>
  <si>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</si>
  <si>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</si>
  <si>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</si>
  <si>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</si>
  <si>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</si>
  <si>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</si>
  <si>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</si>
  <si>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</si>
  <si>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</si>
  <si>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</si>
  <si>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</si>
  <si>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</si>
  <si>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</si>
  <si>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</si>
  <si>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</si>
  <si>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</si>
  <si>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</si>
  <si>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</si>
  <si>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</si>
  <si>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</si>
  <si>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</si>
  <si>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</si>
  <si>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</si>
  <si>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</si>
  <si>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</si>
  <si>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</si>
  <si>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</si>
  <si>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</si>
  <si>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</si>
  <si>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</si>
  <si>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</si>
  <si>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</si>
  <si>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</si>
  <si>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</si>
  <si>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</si>
  <si>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</si>
  <si>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</si>
  <si>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</si>
  <si>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</si>
  <si>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</si>
  <si>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</si>
  <si>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</si>
  <si>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</si>
  <si>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</si>
  <si>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</si>
  <si>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</si>
  <si>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</si>
  <si>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</si>
  <si>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</si>
  <si>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</si>
  <si>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</si>
  <si>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</si>
  <si>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</si>
  <si>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</si>
  <si>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</si>
  <si>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</si>
  <si>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</si>
  <si>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</si>
  <si>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</si>
  <si>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</si>
  <si>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</si>
  <si>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</si>
  <si>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</si>
  <si>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</si>
  <si>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</si>
  <si>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</si>
  <si>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</si>
  <si>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</si>
  <si>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</si>
  <si>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</si>
  <si>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</si>
  <si>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</si>
  <si>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</si>
  <si>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</si>
  <si>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</si>
  <si>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</si>
  <si>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</si>
  <si>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</si>
  <si>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</si>
  <si>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</si>
  <si>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</si>
  <si>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</si>
  <si>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</si>
  <si>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</si>
  <si>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</si>
  <si>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</si>
  <si>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</si>
  <si>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</si>
  <si>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</si>
  <si>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</si>
  <si>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</si>
  <si>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</si>
  <si>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</si>
  <si>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</si>
  <si>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</si>
  <si>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</si>
  <si>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</si>
  <si>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</si>
  <si>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</si>
  <si>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</si>
  <si>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</si>
  <si>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</si>
  <si>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</si>
  <si>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</si>
  <si>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</si>
  <si>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</si>
  <si>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</si>
  <si>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</si>
  <si>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</si>
  <si>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</si>
  <si>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</si>
  <si>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</si>
  <si>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</si>
  <si>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</si>
  <si>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</si>
  <si>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</si>
  <si>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</si>
  <si>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</si>
  <si>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</si>
  <si>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</si>
  <si>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</si>
  <si>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</si>
  <si>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</si>
  <si>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</si>
  <si>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</si>
  <si>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</si>
  <si>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</si>
  <si>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</si>
  <si>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</si>
  <si>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</si>
  <si>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</si>
  <si>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</si>
  <si>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</si>
  <si>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</si>
  <si>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</si>
  <si>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</si>
  <si>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</si>
  <si>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</si>
  <si>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</si>
  <si>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</si>
  <si>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</si>
  <si>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</si>
  <si>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</si>
  <si>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</si>
  <si>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</si>
  <si>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</si>
  <si>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</si>
  <si>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</si>
  <si>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</si>
  <si>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</si>
  <si>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</si>
  <si>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</si>
  <si>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</si>
  <si>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</si>
  <si>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</si>
  <si>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</si>
  <si>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</si>
  <si>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</si>
  <si>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</si>
  <si>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</si>
  <si>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</si>
  <si>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</si>
  <si>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</si>
  <si>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</si>
  <si>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</si>
  <si>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</si>
  <si>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</si>
  <si>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</si>
  <si>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</si>
  <si>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</si>
  <si>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</si>
  <si>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</si>
  <si>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</si>
  <si>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</si>
  <si>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</si>
  <si>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</si>
  <si>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</si>
  <si>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</si>
  <si>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</si>
  <si>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</si>
  <si>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</si>
  <si>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</si>
  <si>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</si>
  <si>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</si>
  <si>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</si>
  <si>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</si>
  <si>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</si>
  <si>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</si>
  <si>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</si>
  <si>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</si>
  <si>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</si>
  <si>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</si>
  <si>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</si>
  <si>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</si>
  <si>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</si>
  <si>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</si>
  <si>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</si>
  <si>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</si>
  <si>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</si>
  <si>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</si>
  <si>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</si>
  <si>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</si>
  <si>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</si>
  <si>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</si>
  <si>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</si>
  <si>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</si>
  <si>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</si>
  <si>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</si>
  <si>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</si>
  <si>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</si>
  <si>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</si>
  <si>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</si>
  <si>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</si>
  <si>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</si>
  <si>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</si>
  <si>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</si>
  <si>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</si>
  <si>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</si>
  <si>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</si>
  <si>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</si>
  <si>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</si>
  <si>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</si>
  <si>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</si>
  <si>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</si>
  <si>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</si>
  <si>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</si>
  <si>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</si>
  <si>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</si>
  <si>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</si>
  <si>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</si>
  <si>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</si>
  <si>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</si>
  <si>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</si>
  <si>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</si>
  <si>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</si>
  <si>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</si>
  <si>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</si>
  <si>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</si>
  <si>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</si>
  <si>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</si>
  <si>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</si>
  <si>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</si>
  <si>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</si>
  <si>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</si>
  <si>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</si>
  <si>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</si>
  <si>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</si>
  <si>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</si>
  <si>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</si>
  <si>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</si>
  <si>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</si>
  <si>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</si>
  <si>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</si>
  <si>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</si>
  <si>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</si>
  <si>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</si>
  <si>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</si>
  <si>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</si>
  <si>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</si>
  <si>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</si>
  <si>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</si>
  <si>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</si>
  <si>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</si>
  <si>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</si>
  <si>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</si>
  <si>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</si>
  <si>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</si>
  <si>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</si>
  <si>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</si>
  <si>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</si>
  <si>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</si>
  <si>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</si>
  <si>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</si>
  <si>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</si>
  <si>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</si>
  <si>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</si>
  <si>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</si>
  <si>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</si>
  <si>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</si>
  <si>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</si>
  <si>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</si>
  <si>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</si>
  <si>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</si>
  <si>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</si>
  <si>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</si>
  <si>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</si>
  <si>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</si>
  <si>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</si>
  <si>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</si>
  <si>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</si>
  <si>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</si>
  <si>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</si>
  <si>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</si>
  <si>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</si>
  <si>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</si>
  <si>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</si>
  <si>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</si>
  <si>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</si>
  <si>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</si>
  <si>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</si>
  <si>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</si>
  <si>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</si>
  <si>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</si>
  <si>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</si>
  <si>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</si>
  <si>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</si>
  <si>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</si>
  <si>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</si>
  <si>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</si>
  <si>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</si>
  <si>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</si>
  <si>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</si>
  <si>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</si>
  <si>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</si>
  <si>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</si>
  <si>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</si>
  <si>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</si>
  <si>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</si>
  <si>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</si>
  <si>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</si>
  <si>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</si>
  <si>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</si>
  <si>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</si>
  <si>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</si>
  <si>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</si>
  <si>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</si>
  <si>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</si>
  <si>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</si>
  <si>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</si>
  <si>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</si>
  <si>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</si>
  <si>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</si>
  <si>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</si>
  <si>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</si>
  <si>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</si>
  <si>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</si>
  <si>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</si>
  <si>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</si>
  <si>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</si>
  <si>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</si>
  <si>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</si>
  <si>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</si>
  <si>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</si>
  <si>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</si>
  <si>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</si>
  <si>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</si>
  <si>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</si>
  <si>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</si>
  <si>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</si>
  <si>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</si>
  <si>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</si>
  <si>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</si>
  <si>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</si>
  <si>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</si>
  <si>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</si>
  <si>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</si>
  <si>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</si>
  <si>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</si>
  <si>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</si>
  <si>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</si>
  <si>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</si>
  <si>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</si>
  <si>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</si>
  <si>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</si>
  <si>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</si>
  <si>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</si>
  <si>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</si>
  <si>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</si>
  <si>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</si>
  <si>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</si>
  <si>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</si>
  <si>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</si>
  <si>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</si>
  <si>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</si>
  <si>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</si>
  <si>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</si>
  <si>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</si>
  <si>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</si>
  <si>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</si>
  <si>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</si>
  <si>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</si>
  <si>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</si>
  <si>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</si>
  <si>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</si>
  <si>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</si>
  <si>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</si>
  <si>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</si>
  <si>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</si>
  <si>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</si>
  <si>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</si>
  <si>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</si>
  <si>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</si>
  <si>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</si>
  <si>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</si>
  <si>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</si>
  <si>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</si>
  <si>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</si>
  <si>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</si>
  <si>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</si>
  <si>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</si>
  <si>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</si>
  <si>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</si>
  <si>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</si>
  <si>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</si>
  <si>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</si>
  <si>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</si>
  <si>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</si>
  <si>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</si>
  <si>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</si>
  <si>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</si>
  <si>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</si>
  <si>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</si>
  <si>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</si>
  <si>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</si>
  <si>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</si>
  <si>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</si>
  <si>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</si>
  <si>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</si>
  <si>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</si>
  <si>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</si>
  <si>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</si>
  <si>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</si>
  <si>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</si>
  <si>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</si>
  <si>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</si>
  <si>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</si>
  <si>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</si>
  <si>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</si>
  <si>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</si>
  <si>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</si>
  <si>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</si>
  <si>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</si>
  <si>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</si>
  <si>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</si>
  <si>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</si>
  <si>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</si>
  <si>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</si>
  <si>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</si>
  <si>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</si>
  <si>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</si>
  <si>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</si>
  <si>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</si>
  <si>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</si>
  <si>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</si>
  <si>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</si>
  <si>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</si>
  <si>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</si>
  <si>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</si>
  <si>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</si>
  <si>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</si>
  <si>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</si>
  <si>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</si>
  <si>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</si>
  <si>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</si>
  <si>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</si>
  <si>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</si>
  <si>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</si>
  <si>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</si>
  <si>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</si>
  <si>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</si>
  <si>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</si>
  <si>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</si>
  <si>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</si>
  <si>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</si>
  <si>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</si>
  <si>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</si>
  <si>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</si>
  <si>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</si>
  <si>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</si>
  <si>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</si>
  <si>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</si>
  <si>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</si>
  <si>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</si>
  <si>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</si>
  <si>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</si>
  <si>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</si>
  <si>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</si>
  <si>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</si>
  <si>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</si>
  <si>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</si>
  <si>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</si>
  <si>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</si>
  <si>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</si>
  <si>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</si>
  <si>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</si>
  <si>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</si>
  <si>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</si>
  <si>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</si>
  <si>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</si>
  <si>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</si>
  <si>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</si>
  <si>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</si>
  <si>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</si>
  <si>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</si>
  <si>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</si>
  <si>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</si>
  <si>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</si>
  <si>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</si>
  <si>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</si>
  <si>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</si>
  <si>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</si>
  <si>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</si>
  <si>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</si>
  <si>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</si>
  <si>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</si>
  <si>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</si>
  <si>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</si>
  <si>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</si>
  <si>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</si>
  <si>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</si>
  <si>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</si>
  <si>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</si>
  <si>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</si>
  <si>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</si>
  <si>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</si>
  <si>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</si>
  <si>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</si>
  <si>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</si>
  <si>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</si>
  <si>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</si>
  <si>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</si>
  <si>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</si>
  <si>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</si>
  <si>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</si>
  <si>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</si>
  <si>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</si>
  <si>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</si>
  <si>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</si>
  <si>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</si>
  <si>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</si>
  <si>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</si>
  <si>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</si>
  <si>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</si>
  <si>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</si>
  <si>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</si>
  <si>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</si>
  <si>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</si>
  <si>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</si>
  <si>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</si>
  <si>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</si>
  <si>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</si>
  <si>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</si>
  <si>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</si>
  <si>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</si>
  <si>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</si>
  <si>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</si>
  <si>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</si>
  <si>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</si>
  <si>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</si>
  <si>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</si>
  <si>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</si>
  <si>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</si>
  <si>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</si>
  <si>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</si>
  <si>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</si>
  <si>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</si>
  <si>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</si>
  <si>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</si>
  <si>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</si>
  <si>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</si>
  <si>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</si>
  <si>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</si>
  <si>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</si>
  <si>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</si>
  <si>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</si>
  <si>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</si>
  <si>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</si>
  <si>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</si>
  <si>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</si>
  <si>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</si>
  <si>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</si>
  <si>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</si>
  <si>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</si>
  <si>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</si>
  <si>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</si>
  <si>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</si>
  <si>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</si>
  <si>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</si>
  <si>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</si>
  <si>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</si>
  <si>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</si>
  <si>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</si>
  <si>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</si>
  <si>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</si>
  <si>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</si>
  <si>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</si>
  <si>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</si>
  <si>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</si>
  <si>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</si>
  <si>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</si>
  <si>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</si>
  <si>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</si>
  <si>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</si>
  <si>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</si>
  <si>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</si>
  <si>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</si>
  <si>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</si>
  <si>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</si>
  <si>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</si>
  <si>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</si>
  <si>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</si>
  <si>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</si>
  <si>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</si>
  <si>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</si>
  <si>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</si>
  <si>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</si>
  <si>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</si>
  <si>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</si>
  <si>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</si>
  <si>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</si>
  <si>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</si>
  <si>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</si>
  <si>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</si>
  <si>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</si>
  <si>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</si>
  <si>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</si>
  <si>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</si>
  <si>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</si>
  <si>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</si>
  <si>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</si>
  <si>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</si>
  <si>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</si>
  <si>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</si>
  <si>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</si>
  <si>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</si>
  <si>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</si>
  <si>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</si>
  <si>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</si>
  <si>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</si>
  <si>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</si>
  <si>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</si>
  <si>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</si>
  <si>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</si>
  <si>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</si>
  <si>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</si>
  <si>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</si>
  <si>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</si>
  <si>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</si>
  <si>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</si>
  <si>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</si>
  <si>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</si>
  <si>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</si>
  <si>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</si>
  <si>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</si>
  <si>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</si>
  <si>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</si>
  <si>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</si>
  <si>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</si>
  <si>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</si>
  <si>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</si>
  <si>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</si>
  <si>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</si>
  <si>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</si>
  <si>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</si>
  <si>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</si>
  <si>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</si>
  <si>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</si>
  <si>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</si>
  <si>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</si>
  <si>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</si>
  <si>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</si>
  <si>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</si>
  <si>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</si>
  <si>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</si>
  <si>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</si>
  <si>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</si>
  <si>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</si>
  <si>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</si>
  <si>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</si>
  <si>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</si>
  <si>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</si>
  <si>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</si>
  <si>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</si>
  <si>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</si>
  <si>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</si>
  <si>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</si>
  <si>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</si>
  <si>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</si>
  <si>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</si>
  <si>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</si>
  <si>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</si>
  <si>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</si>
  <si>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</si>
  <si>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</si>
  <si>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</si>
  <si>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</si>
  <si>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</si>
  <si>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</si>
  <si>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</si>
  <si>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</si>
  <si>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</si>
  <si>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</si>
  <si>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</si>
  <si>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</si>
  <si>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</si>
  <si>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</si>
  <si>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</si>
  <si>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</si>
  <si>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</si>
  <si>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</si>
  <si>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</si>
  <si>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</si>
  <si>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</si>
  <si>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</si>
  <si>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</si>
  <si>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</si>
  <si>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</si>
  <si>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</si>
  <si>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</si>
  <si>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</si>
  <si>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</si>
  <si>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</si>
  <si>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</si>
  <si>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</si>
  <si>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</si>
  <si>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</si>
  <si>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</si>
  <si>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</si>
  <si>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</si>
  <si>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</si>
  <si>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</si>
  <si>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</si>
  <si>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</si>
  <si>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</si>
  <si>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</si>
  <si>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</si>
  <si>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</si>
  <si>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</si>
  <si>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</si>
  <si>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</si>
  <si>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</si>
  <si>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</si>
  <si>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</si>
  <si>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</si>
  <si>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</si>
  <si>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</si>
  <si>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</si>
  <si>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</si>
  <si>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</si>
  <si>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</si>
  <si>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</si>
  <si>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</si>
  <si>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</si>
  <si>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</si>
  <si>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</si>
  <si>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</si>
  <si>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</si>
  <si>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</si>
  <si>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</si>
  <si>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</si>
  <si>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</si>
  <si>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</si>
  <si>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</si>
  <si>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</si>
  <si>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</si>
  <si>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</si>
  <si>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</si>
  <si>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</si>
  <si>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</si>
  <si>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</si>
  <si>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</si>
  <si>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</si>
  <si>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</si>
  <si>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</si>
  <si>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</si>
  <si>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</si>
  <si>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</si>
  <si>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</si>
  <si>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</si>
  <si>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</si>
  <si>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</si>
  <si>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</si>
  <si>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</si>
  <si>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</si>
  <si>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</si>
  <si>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</si>
  <si>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</si>
  <si>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</si>
  <si>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</si>
  <si>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</si>
  <si>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</si>
  <si>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</si>
  <si>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</si>
  <si>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</si>
  <si>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</si>
  <si>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</si>
  <si>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</si>
  <si>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</si>
  <si>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</si>
  <si>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</si>
  <si>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</si>
  <si>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</si>
  <si>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</si>
  <si>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</si>
  <si>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</si>
  <si>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</si>
  <si>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</si>
  <si>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</si>
  <si>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</si>
  <si>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</si>
  <si>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</si>
  <si>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</si>
  <si>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</si>
  <si>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</si>
  <si>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</si>
  <si>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</si>
  <si>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</si>
  <si>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</si>
  <si>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</si>
  <si>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</si>
  <si>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</si>
  <si>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</si>
  <si>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</si>
  <si>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</si>
  <si>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</si>
  <si>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</si>
  <si>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</si>
  <si>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</si>
  <si>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</si>
  <si>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</si>
  <si>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</si>
  <si>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</si>
  <si>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</si>
  <si>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</si>
  <si>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</si>
  <si>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</si>
  <si>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</si>
  <si>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</si>
  <si>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</si>
  <si>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</si>
  <si>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</si>
  <si>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</si>
  <si>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</si>
  <si>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</si>
  <si>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</si>
  <si>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</si>
  <si>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</si>
  <si>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</si>
  <si>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</si>
  <si>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</si>
  <si>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</si>
  <si>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</si>
  <si>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</si>
  <si>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</si>
  <si>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</si>
  <si>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</si>
  <si>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</si>
  <si>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</si>
  <si>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</si>
  <si>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</si>
  <si>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</si>
  <si>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</si>
  <si>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</si>
  <si>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</si>
  <si>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</si>
  <si>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</si>
  <si>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</si>
  <si>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</si>
  <si>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</si>
  <si>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</si>
  <si>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</si>
  <si>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</si>
  <si>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</si>
  <si>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</si>
  <si>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</si>
  <si>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</si>
  <si>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</si>
  <si>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</si>
  <si>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</si>
  <si>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</si>
  <si>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</si>
  <si>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</si>
  <si>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</si>
  <si>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</si>
  <si>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</si>
  <si>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</si>
  <si>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</si>
  <si>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</si>
  <si>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</si>
  <si>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</si>
  <si>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</si>
  <si>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</si>
  <si>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</si>
  <si>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</si>
  <si>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</si>
  <si>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</si>
  <si>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</si>
  <si>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</si>
  <si>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</si>
  <si>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</si>
  <si>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</si>
  <si>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</si>
  <si>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</si>
  <si>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</si>
  <si>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</si>
  <si>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</si>
  <si>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</si>
  <si>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</si>
  <si>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</si>
  <si>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</si>
  <si>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</si>
  <si>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</si>
  <si>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</si>
  <si>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</si>
  <si>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</si>
  <si>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</si>
  <si>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</si>
  <si>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</si>
  <si>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</si>
  <si>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</si>
  <si>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</si>
  <si>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</si>
  <si>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</si>
  <si>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</si>
  <si>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</si>
  <si>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</si>
  <si>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</si>
  <si>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</si>
  <si>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</si>
  <si>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</si>
  <si>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</si>
  <si>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</si>
  <si>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</si>
  <si>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</si>
  <si>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</si>
  <si>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</si>
  <si>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</si>
  <si>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</si>
  <si>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</si>
  <si>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</si>
  <si>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</si>
  <si>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</si>
  <si>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</si>
  <si>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</si>
  <si>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</si>
  <si>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</si>
  <si>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</si>
  <si>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</si>
  <si>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</si>
  <si>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</si>
  <si>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</si>
  <si>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</si>
  <si>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</si>
  <si>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</si>
  <si>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</si>
  <si>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</si>
  <si>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</si>
  <si>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</si>
  <si>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</si>
  <si>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</si>
  <si>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</si>
  <si>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</si>
  <si>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</si>
  <si>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</si>
  <si>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</si>
  <si>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</si>
  <si>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</si>
  <si>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</si>
  <si>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</si>
  <si>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</si>
  <si>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</si>
  <si>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</si>
  <si>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</si>
  <si>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</si>
  <si>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</si>
  <si>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</si>
  <si>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</si>
  <si>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</si>
  <si>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</si>
  <si>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</si>
  <si>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</si>
  <si>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</si>
  <si>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</si>
  <si>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</si>
  <si>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</si>
  <si>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</si>
  <si>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</si>
  <si>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</si>
  <si>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</si>
  <si>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</si>
  <si>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</si>
  <si>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</si>
  <si>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</si>
  <si>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</si>
  <si>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</si>
  <si>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</si>
  <si>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</si>
  <si>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</si>
  <si>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</si>
  <si>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</si>
  <si>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</si>
  <si>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</si>
  <si>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</si>
  <si>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</si>
  <si>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</si>
  <si>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</si>
  <si>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</si>
  <si>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</si>
  <si>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</si>
  <si>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</si>
  <si>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</si>
  <si>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</si>
  <si>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</si>
  <si>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</si>
  <si>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</si>
  <si>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</si>
  <si>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</si>
  <si>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</si>
  <si>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</si>
  <si>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</si>
  <si>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</si>
  <si>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</si>
  <si>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</si>
  <si>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</si>
  <si>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</si>
  <si>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</si>
  <si>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</si>
  <si>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</si>
  <si>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</si>
  <si>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</si>
  <si>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</si>
  <si>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</si>
  <si>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</si>
  <si>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</si>
  <si>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</si>
  <si>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</si>
  <si>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</si>
  <si>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</si>
  <si>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</si>
  <si>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</si>
  <si>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</si>
  <si>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</si>
  <si>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</si>
  <si>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</si>
  <si>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</si>
  <si>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</si>
  <si>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</si>
  <si>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</si>
  <si>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</si>
  <si>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</si>
  <si>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</si>
  <si>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</si>
  <si>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</si>
  <si>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</si>
  <si>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</si>
  <si>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</si>
  <si>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</si>
  <si>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</si>
  <si>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</si>
  <si>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</si>
  <si>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</si>
  <si>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</si>
  <si>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</si>
  <si>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</si>
  <si>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</si>
  <si>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</si>
  <si>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</si>
  <si>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</si>
  <si>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</si>
  <si>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</si>
  <si>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</si>
  <si>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</si>
  <si>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</si>
  <si>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</si>
  <si>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</si>
  <si>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</si>
  <si>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</si>
  <si>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</si>
  <si>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</si>
  <si>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</si>
  <si>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</si>
  <si>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</si>
  <si>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</si>
  <si>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</si>
  <si>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</si>
  <si>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</si>
  <si>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</si>
  <si>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</si>
  <si>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</si>
  <si>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</si>
  <si>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</si>
  <si>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</si>
  <si>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</si>
  <si>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</si>
  <si>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</si>
  <si>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</si>
  <si>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</si>
  <si>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</si>
  <si>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</si>
  <si>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</si>
  <si>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</si>
  <si>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</si>
  <si>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</si>
  <si>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</si>
  <si>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</si>
  <si>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</si>
  <si>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</si>
  <si>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</si>
  <si>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</si>
  <si>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</si>
  <si>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</si>
  <si>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</si>
  <si>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</si>
  <si>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</si>
  <si>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</si>
  <si>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</si>
  <si>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</si>
  <si>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</si>
  <si>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</si>
  <si>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</si>
  <si>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</si>
  <si>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</si>
  <si>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</si>
  <si>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</si>
  <si>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</si>
  <si>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</si>
  <si>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</si>
  <si>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</si>
  <si>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</si>
  <si>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</si>
  <si>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</si>
  <si>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</si>
  <si>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</si>
  <si>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</si>
  <si>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</si>
  <si>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</si>
  <si>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</si>
  <si>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</si>
  <si>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</si>
  <si>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</si>
  <si>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</si>
  <si>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</si>
  <si>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</si>
  <si>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</si>
  <si>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</si>
  <si>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</si>
  <si>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</si>
  <si>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</si>
  <si>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</si>
  <si>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</si>
  <si>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</si>
  <si>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</si>
  <si>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</si>
  <si>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</si>
  <si>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</si>
  <si>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</si>
  <si>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</si>
  <si>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</si>
  <si>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</si>
  <si>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</si>
  <si>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</si>
  <si>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</si>
  <si>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</si>
  <si>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</si>
  <si>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</si>
  <si>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</si>
  <si>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</si>
  <si>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</si>
  <si>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</si>
  <si>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</si>
  <si>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</si>
  <si>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</si>
  <si>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</si>
  <si>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</si>
  <si>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</si>
  <si>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</si>
  <si>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</si>
  <si>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</si>
  <si>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</si>
  <si>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</si>
  <si>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</si>
  <si>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</si>
  <si>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</si>
  <si>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</si>
  <si>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</si>
  <si>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</si>
  <si>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</si>
  <si>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</si>
  <si>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</si>
  <si>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</si>
  <si>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</si>
  <si>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</si>
  <si>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</si>
  <si>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</si>
  <si>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</si>
  <si>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</si>
  <si>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</si>
  <si>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</si>
  <si>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</si>
  <si>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</si>
  <si>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</si>
  <si>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</si>
  <si>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</si>
  <si>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</si>
  <si>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</si>
  <si>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</si>
  <si>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</si>
  <si>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</si>
  <si>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</si>
  <si>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</si>
  <si>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</si>
  <si>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</si>
  <si>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</si>
  <si>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</si>
  <si>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</si>
  <si>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</si>
  <si>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</si>
  <si>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</si>
  <si>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</si>
  <si>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</si>
  <si>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</si>
  <si>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</si>
  <si>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</si>
  <si>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</si>
  <si>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</si>
  <si>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</si>
  <si>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</si>
  <si>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</si>
  <si>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</si>
  <si>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</si>
  <si>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</si>
  <si>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</si>
  <si>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</si>
  <si>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</si>
  <si>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</si>
  <si>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</si>
  <si>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</si>
  <si>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</si>
  <si>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</si>
  <si>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</si>
  <si>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</si>
  <si>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</si>
  <si>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</si>
  <si>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</si>
  <si>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</si>
  <si>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</si>
  <si>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</si>
  <si>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</si>
  <si>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</si>
  <si>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</si>
  <si>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</si>
  <si>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</si>
  <si>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</si>
  <si>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</si>
  <si>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</si>
  <si>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</si>
  <si>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</si>
  <si>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</si>
  <si>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</si>
  <si>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</si>
  <si>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</si>
  <si>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</si>
  <si>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</si>
  <si>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</si>
  <si>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</si>
  <si>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</si>
  <si>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</si>
  <si>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</si>
  <si>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</si>
  <si>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</si>
  <si>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</si>
  <si>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</si>
  <si>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</si>
  <si>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</si>
  <si>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</si>
  <si>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</si>
  <si>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</si>
  <si>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</si>
  <si>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</si>
  <si>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</si>
  <si>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</si>
  <si>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</si>
  <si>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</si>
  <si>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</si>
  <si>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</si>
  <si>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</si>
  <si>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</si>
  <si>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</si>
  <si>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</si>
  <si>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</si>
  <si>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</si>
  <si>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</si>
  <si>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</si>
  <si>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</si>
  <si>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</si>
  <si>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</si>
  <si>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</si>
  <si>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</si>
  <si>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</si>
  <si>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</si>
  <si>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</si>
  <si>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</si>
  <si>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</si>
  <si>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</si>
  <si>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</si>
  <si>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</si>
  <si>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</si>
  <si>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</si>
  <si>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</si>
  <si>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</si>
  <si>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</si>
  <si>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</si>
  <si>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</si>
  <si>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</si>
  <si>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</si>
  <si>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</si>
  <si>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</si>
  <si>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</si>
  <si>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</si>
  <si>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</si>
  <si>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</si>
  <si>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</si>
  <si>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</si>
  <si>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</si>
  <si>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</si>
  <si>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</si>
  <si>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</si>
  <si>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</si>
  <si>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</si>
  <si>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</si>
  <si>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</si>
  <si>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</si>
  <si>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</si>
  <si>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</si>
  <si>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</si>
  <si>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</si>
  <si>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</si>
  <si>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</si>
  <si>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</si>
  <si>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</si>
  <si>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</si>
  <si>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</si>
  <si>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</si>
  <si>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</si>
  <si>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</si>
  <si>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</si>
  <si>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</si>
  <si>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</si>
  <si>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</si>
  <si>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</si>
  <si>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</si>
  <si>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</si>
  <si>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</si>
  <si>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</si>
  <si>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</si>
  <si>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</si>
  <si>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</si>
  <si>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</si>
  <si>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</si>
  <si>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</si>
  <si>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</si>
  <si>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</si>
  <si>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</si>
  <si>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</si>
  <si>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</si>
  <si>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</si>
  <si>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</si>
  <si>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</si>
  <si>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</si>
  <si>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</si>
  <si>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</si>
  <si>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</si>
  <si>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</si>
  <si>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</si>
  <si>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</si>
  <si>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</si>
  <si>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</si>
  <si>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</si>
  <si>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</si>
  <si>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</si>
  <si>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</si>
  <si>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</si>
  <si>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</si>
  <si>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</si>
  <si>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</si>
  <si>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</si>
  <si>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</si>
  <si>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</si>
  <si>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</si>
  <si>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</si>
  <si>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</si>
  <si>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</si>
  <si>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</si>
  <si>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</si>
  <si>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</si>
  <si>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</si>
  <si>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</si>
  <si>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</si>
  <si>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</si>
  <si>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</si>
  <si>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</si>
  <si>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</si>
  <si>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</si>
  <si>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</si>
  <si>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</si>
  <si>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</si>
  <si>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</si>
  <si>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</si>
  <si>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</si>
  <si>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</si>
  <si>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</si>
  <si>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</si>
  <si>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</si>
  <si>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</si>
  <si>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</si>
  <si>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</si>
  <si>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</si>
  <si>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</si>
  <si>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</si>
  <si>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</si>
  <si>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</si>
  <si>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</si>
  <si>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</si>
  <si>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</si>
  <si>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</si>
  <si>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</si>
  <si>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</si>
  <si>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</si>
  <si>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</si>
  <si>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</si>
  <si>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</si>
  <si>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</si>
  <si>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</si>
  <si>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</si>
  <si>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</si>
  <si>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</si>
  <si>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</si>
  <si>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</si>
  <si>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</si>
  <si>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</si>
  <si>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</si>
  <si>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</si>
  <si>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</si>
  <si>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</si>
  <si>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</si>
  <si>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</si>
  <si>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</si>
  <si>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</si>
  <si>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</si>
  <si>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</si>
  <si>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</si>
  <si>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</si>
  <si>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</si>
  <si>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</si>
  <si>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</si>
  <si>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</si>
  <si>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</si>
  <si>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</si>
  <si>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</si>
  <si>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</si>
  <si>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</si>
  <si>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</si>
  <si>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</si>
  <si>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</si>
  <si>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</si>
  <si>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</si>
  <si>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</si>
  <si>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</si>
  <si>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</si>
  <si>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</si>
  <si>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</si>
  <si>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</si>
  <si>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</si>
  <si>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</si>
  <si>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</si>
  <si>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</si>
  <si>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</si>
  <si>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</si>
  <si>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</si>
  <si>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</si>
  <si>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</si>
  <si>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</si>
  <si>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</si>
  <si>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</si>
  <si>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</si>
  <si>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</si>
  <si>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</si>
  <si>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</si>
  <si>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</si>
  <si>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</si>
  <si>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</si>
  <si>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</si>
  <si>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</si>
  <si>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</si>
  <si>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</si>
  <si>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</si>
  <si>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</si>
  <si>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</si>
  <si>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</si>
  <si>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</si>
  <si>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</si>
  <si>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</si>
  <si>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</si>
  <si>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</si>
  <si>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</si>
  <si>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</si>
  <si>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</si>
  <si>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</si>
  <si>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</si>
  <si>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</si>
  <si>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</si>
  <si>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</si>
  <si>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</si>
  <si>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</si>
  <si>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</si>
  <si>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</si>
  <si>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</si>
  <si>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</si>
  <si>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</si>
  <si>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</si>
  <si>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</si>
  <si>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</si>
  <si>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</si>
  <si>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</si>
  <si>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</si>
  <si>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</si>
  <si>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</si>
  <si>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</si>
  <si>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</si>
  <si>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</si>
  <si>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</si>
  <si>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</si>
  <si>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</si>
  <si>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</si>
  <si>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</si>
  <si>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</si>
  <si>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</si>
  <si>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</si>
  <si>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</si>
  <si>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</si>
  <si>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</si>
  <si>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</si>
  <si>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</si>
  <si>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</si>
  <si>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</si>
  <si>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</si>
  <si>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</si>
  <si>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</si>
  <si>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</si>
  <si>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</si>
  <si>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</si>
  <si>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</si>
  <si>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</si>
  <si>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</si>
  <si>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</si>
  <si>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</si>
  <si>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</si>
  <si>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</si>
  <si>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</si>
  <si>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</si>
  <si>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</si>
  <si>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</si>
  <si>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</si>
  <si>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</si>
  <si>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</si>
  <si>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</si>
  <si>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</si>
  <si>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</si>
  <si>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</si>
  <si>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</si>
  <si>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</si>
  <si>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</si>
  <si>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</si>
  <si>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</si>
  <si>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</si>
  <si>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</si>
  <si>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</si>
  <si>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</si>
  <si>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</si>
  <si>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</si>
  <si>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</si>
  <si>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</si>
  <si>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</si>
  <si>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</si>
  <si>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</si>
  <si>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</si>
  <si>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</si>
  <si>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</si>
  <si>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</si>
  <si>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</si>
  <si>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</si>
  <si>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</si>
  <si>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</si>
  <si>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</si>
  <si>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</si>
  <si>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</si>
  <si>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</si>
  <si>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</si>
  <si>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</si>
  <si>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</si>
  <si>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</si>
  <si>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</si>
  <si>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</si>
  <si>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</si>
  <si>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</si>
  <si>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</si>
  <si>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</si>
  <si>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</si>
  <si>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</si>
  <si>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</si>
  <si>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</si>
  <si>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</si>
  <si>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</si>
  <si>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</si>
  <si>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</si>
  <si>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</si>
  <si>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</si>
  <si>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</si>
  <si>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</si>
  <si>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</si>
  <si>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</si>
  <si>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</si>
  <si>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</si>
  <si>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</si>
  <si>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</si>
  <si>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</si>
  <si>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</si>
  <si>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</si>
  <si>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</si>
  <si>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</si>
  <si>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</si>
  <si>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</si>
  <si>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</si>
  <si>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</si>
  <si>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</si>
  <si>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</si>
  <si>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</si>
  <si>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</si>
  <si>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</si>
  <si>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</si>
  <si>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</si>
  <si>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</si>
  <si>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</si>
  <si>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</si>
  <si>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</si>
  <si>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</si>
  <si>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</si>
  <si>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</si>
  <si>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</si>
  <si>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</si>
  <si>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</si>
  <si>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</si>
  <si>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</si>
  <si>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</si>
  <si>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</si>
  <si>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</si>
  <si>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</si>
  <si>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</si>
  <si>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</si>
  <si>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</si>
  <si>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</si>
  <si>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</si>
  <si>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</si>
  <si>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</si>
  <si>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</si>
  <si>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</si>
  <si>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</si>
  <si>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</si>
  <si>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</si>
  <si>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</si>
  <si>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</si>
  <si>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</si>
  <si>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</si>
  <si>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</si>
  <si>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</si>
  <si>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</si>
  <si>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</si>
  <si>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</si>
  <si>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</si>
  <si>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</si>
  <si>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</si>
  <si>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</si>
  <si>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</si>
  <si>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</si>
  <si>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</si>
  <si>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</si>
  <si>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</si>
  <si>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</si>
  <si>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</si>
  <si>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</si>
  <si>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</si>
  <si>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</si>
  <si>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</si>
  <si>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</si>
  <si>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</si>
  <si>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</si>
  <si>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</si>
  <si>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</si>
  <si>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</si>
  <si>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</si>
  <si>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</si>
  <si>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</si>
  <si>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</si>
  <si>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</si>
  <si>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</si>
  <si>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</si>
  <si>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</si>
  <si>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</si>
  <si>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</si>
  <si>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</si>
  <si>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</si>
  <si>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</si>
  <si>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</si>
  <si>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</si>
  <si>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</si>
  <si>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</si>
  <si>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</si>
  <si>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</si>
  <si>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</si>
  <si>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</si>
  <si>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</si>
  <si>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</si>
  <si>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</si>
  <si>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</si>
  <si>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</si>
  <si>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</si>
  <si>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</si>
  <si>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</si>
  <si>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</si>
  <si>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</si>
  <si>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</si>
  <si>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</si>
  <si>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</si>
  <si>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</si>
  <si>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</si>
  <si>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</si>
  <si>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</si>
  <si>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</si>
  <si>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</si>
  <si>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</si>
  <si>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</si>
  <si>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</si>
  <si>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</si>
  <si>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</si>
  <si>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</si>
  <si>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</si>
  <si>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</si>
  <si>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</si>
  <si>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</si>
  <si>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</si>
  <si>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</si>
  <si>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</si>
  <si>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</si>
  <si>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</si>
  <si>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</si>
  <si>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</si>
  <si>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</si>
  <si>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</si>
  <si>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</si>
  <si>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</si>
  <si>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</si>
  <si>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</si>
  <si>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</si>
  <si>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</si>
  <si>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</si>
  <si>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</si>
  <si>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</si>
  <si>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</si>
  <si>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</si>
  <si>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</si>
  <si>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</si>
  <si>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</si>
  <si>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</si>
  <si>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</si>
  <si>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</si>
  <si>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</si>
  <si>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</si>
  <si>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</si>
  <si>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</si>
  <si>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</si>
  <si>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</si>
  <si>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</si>
  <si>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</si>
  <si>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</si>
  <si>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</si>
  <si>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</si>
  <si>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</si>
  <si>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</si>
  <si>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</si>
  <si>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</si>
  <si>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</si>
  <si>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</si>
  <si>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</si>
  <si>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</si>
  <si>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</si>
  <si>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</si>
  <si>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</si>
  <si>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</si>
  <si>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</si>
  <si>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</si>
  <si>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</si>
  <si>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</si>
  <si>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</si>
  <si>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</si>
  <si>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</si>
  <si>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</si>
  <si>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</si>
  <si>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</si>
  <si>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</si>
  <si>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</si>
  <si>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</si>
  <si>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</si>
  <si>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</si>
  <si>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</si>
  <si>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</si>
  <si>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</si>
  <si>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</si>
  <si>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</si>
  <si>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</si>
  <si>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</si>
  <si>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</si>
  <si>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</si>
  <si>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</si>
  <si>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</si>
  <si>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</si>
  <si>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</si>
  <si>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</si>
  <si>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</si>
  <si>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</si>
  <si>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</si>
  <si>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</si>
  <si>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</si>
  <si>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</si>
  <si>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</si>
  <si>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</si>
  <si>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</si>
  <si>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</si>
  <si>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</si>
  <si>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</si>
  <si>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</si>
  <si>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</si>
  <si>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</si>
  <si>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</si>
  <si>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</si>
  <si>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</si>
  <si>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</si>
  <si>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</si>
  <si>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</si>
  <si>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</si>
  <si>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</si>
  <si>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</si>
  <si>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</si>
  <si>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</si>
  <si>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</si>
  <si>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</si>
  <si>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</si>
  <si>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</si>
  <si>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</si>
  <si>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</si>
  <si>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</si>
  <si>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</si>
  <si>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</si>
  <si>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</si>
  <si>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</si>
  <si>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</si>
  <si>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</si>
  <si>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</si>
  <si>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</si>
  <si>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</si>
  <si>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</si>
  <si>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</si>
  <si>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</si>
  <si>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</si>
  <si>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</si>
  <si>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</si>
  <si>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</si>
  <si>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</si>
  <si>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</si>
  <si>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</si>
  <si>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</si>
  <si>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</si>
  <si>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</si>
  <si>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</si>
  <si>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</si>
  <si>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</si>
  <si>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</si>
  <si>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</si>
  <si>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</si>
  <si>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</si>
  <si>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</si>
  <si>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</si>
  <si>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</si>
  <si>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</si>
  <si>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</si>
  <si>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</si>
  <si>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</si>
  <si>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</si>
  <si>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</si>
  <si>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</si>
  <si>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</si>
  <si>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</si>
  <si>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</si>
  <si>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</si>
  <si>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</si>
  <si>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</si>
  <si>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</si>
  <si>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</si>
  <si>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</si>
  <si>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</si>
  <si>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</si>
  <si>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</si>
  <si>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</si>
  <si>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</si>
  <si>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</si>
  <si>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</si>
  <si>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</si>
  <si>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</si>
  <si>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</si>
  <si>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</si>
  <si>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</si>
  <si>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</si>
  <si>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</si>
  <si>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</si>
  <si>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</si>
  <si>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</si>
  <si>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</si>
  <si>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</si>
  <si>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</si>
  <si>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</si>
  <si>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</si>
  <si>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</si>
  <si>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</si>
  <si>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</si>
  <si>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</si>
  <si>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</si>
  <si>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</si>
  <si>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</si>
  <si>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</si>
  <si>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</si>
  <si>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</si>
  <si>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</si>
  <si>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</si>
  <si>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</si>
  <si>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</si>
  <si>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</si>
  <si>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</si>
  <si>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</si>
  <si>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</si>
  <si>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</si>
  <si>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</si>
  <si>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</si>
  <si>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</si>
  <si>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</si>
  <si>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</si>
  <si>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</si>
  <si>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</si>
  <si>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</si>
  <si>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</si>
  <si>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</si>
  <si>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</si>
  <si>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</si>
  <si>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</si>
  <si>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</si>
  <si>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</si>
  <si>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</si>
  <si>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</si>
  <si>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</si>
  <si>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</si>
  <si>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</si>
  <si>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</si>
  <si>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</si>
  <si>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</si>
  <si>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</si>
  <si>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</si>
  <si>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</si>
  <si>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</si>
  <si>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</si>
  <si>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</si>
  <si>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</si>
  <si>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</si>
  <si>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</si>
  <si>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</si>
  <si>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</si>
  <si>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</si>
  <si>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</si>
  <si>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</si>
  <si>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</si>
  <si>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</si>
  <si>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</si>
  <si>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</si>
  <si>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</si>
  <si>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</si>
  <si>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</si>
  <si>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</si>
  <si>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</si>
  <si>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</si>
  <si>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</si>
  <si>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</si>
  <si>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</si>
  <si>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</si>
  <si>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</si>
  <si>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</si>
  <si>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</si>
  <si>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</si>
  <si>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</si>
  <si>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</si>
  <si>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</si>
  <si>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</si>
  <si>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</si>
  <si>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</si>
  <si>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</si>
  <si>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</si>
  <si>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</si>
  <si>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</si>
  <si>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</si>
  <si>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</si>
  <si>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</si>
  <si>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</si>
  <si>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</si>
  <si>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</si>
  <si>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</si>
  <si>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</si>
  <si>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</si>
  <si>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</si>
  <si>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</si>
  <si>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</si>
  <si>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</si>
  <si>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</si>
  <si>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</si>
  <si>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</si>
  <si>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</si>
  <si>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</si>
  <si>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</si>
  <si>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</si>
  <si>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</si>
  <si>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</si>
  <si>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</si>
  <si>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</si>
  <si>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</si>
  <si>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</si>
  <si>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</si>
  <si>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</si>
  <si>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</si>
  <si>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</si>
  <si>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</si>
  <si>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</si>
  <si>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</si>
  <si>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</si>
  <si>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</si>
  <si>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</si>
  <si>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</si>
  <si>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</si>
  <si>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</si>
  <si>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</si>
  <si>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</si>
  <si>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</si>
  <si>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</si>
  <si>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</si>
  <si>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</si>
  <si>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</si>
  <si>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</si>
  <si>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</si>
  <si>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</si>
  <si>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</si>
  <si>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</si>
  <si>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</si>
  <si>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</si>
  <si>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</si>
  <si>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</si>
  <si>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</si>
  <si>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</si>
  <si>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</si>
  <si>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</si>
  <si>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</si>
  <si>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</si>
  <si>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</si>
  <si>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</si>
  <si>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</si>
  <si>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</si>
  <si>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</si>
  <si>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</si>
  <si>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</si>
  <si>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</si>
  <si>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</si>
  <si>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</si>
  <si>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</si>
  <si>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</si>
  <si>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</si>
  <si>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</si>
  <si>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</si>
  <si>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</si>
  <si>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</si>
  <si>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</si>
  <si>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</si>
  <si>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</si>
  <si>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</si>
  <si>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</si>
  <si>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</si>
  <si>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</si>
  <si>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</si>
  <si>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</si>
  <si>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</si>
  <si>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</si>
  <si>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</si>
  <si>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</si>
  <si>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</si>
  <si>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</si>
  <si>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</si>
  <si>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</si>
  <si>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</si>
  <si>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</si>
  <si>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</si>
  <si>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</si>
  <si>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</si>
  <si>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</si>
  <si>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</si>
  <si>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</si>
  <si>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</si>
  <si>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</si>
  <si>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</si>
  <si>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</si>
  <si>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</si>
  <si>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</si>
  <si>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</si>
  <si>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</si>
  <si>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</si>
  <si>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</si>
  <si>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</si>
  <si>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</si>
  <si>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</si>
  <si>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</si>
  <si>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</si>
  <si>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</si>
  <si>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</si>
  <si>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</si>
  <si>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</si>
  <si>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</si>
  <si>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</si>
  <si>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</si>
  <si>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</si>
  <si>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</si>
  <si>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</si>
  <si>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</si>
  <si>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</si>
  <si>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</si>
  <si>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</si>
  <si>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</si>
  <si>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</si>
  <si>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</si>
  <si>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</si>
  <si>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</si>
  <si>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</si>
  <si>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</si>
  <si>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</si>
  <si>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</si>
  <si>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</si>
  <si>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</si>
  <si>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</si>
  <si>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</si>
  <si>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</si>
  <si>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</si>
  <si>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</si>
  <si>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</si>
  <si>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</si>
  <si>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</si>
  <si>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</si>
  <si>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</si>
  <si>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</si>
  <si>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</si>
  <si>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</si>
  <si>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</si>
  <si>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</si>
  <si>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</si>
  <si>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</si>
  <si>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</si>
  <si>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</si>
  <si>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</si>
  <si>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</si>
  <si>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</si>
  <si>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</si>
  <si>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</si>
  <si>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</si>
  <si>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</si>
  <si>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</si>
  <si>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</si>
  <si>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</si>
  <si>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</si>
  <si>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</si>
  <si>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</si>
  <si>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</si>
  <si>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</si>
  <si>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</si>
  <si>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</si>
  <si>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</si>
  <si>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</si>
  <si>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</si>
  <si>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</si>
  <si>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</si>
  <si>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</si>
  <si>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</si>
  <si>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</si>
  <si>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</si>
  <si>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</si>
  <si>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</si>
  <si>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</si>
  <si>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</si>
  <si>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</si>
  <si>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</si>
  <si>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</si>
  <si>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</si>
  <si>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</si>
  <si>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</si>
  <si>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</si>
  <si>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</si>
  <si>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</si>
  <si>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</si>
  <si>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</si>
  <si>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</si>
  <si>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</si>
  <si>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</si>
  <si>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</si>
  <si>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</si>
  <si>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</si>
  <si>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</si>
  <si>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</si>
  <si>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</si>
  <si>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</si>
  <si>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</si>
  <si>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</si>
  <si>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</si>
  <si>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</si>
  <si>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</si>
  <si>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</si>
  <si>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</si>
  <si>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</si>
  <si>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</si>
  <si>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</si>
  <si>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</si>
  <si>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</si>
  <si>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</si>
  <si>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</si>
  <si>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</si>
  <si>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</si>
  <si>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</si>
  <si>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</si>
  <si>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</si>
  <si>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</si>
  <si>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</si>
  <si>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</si>
  <si>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</si>
  <si>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</si>
  <si>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</si>
  <si>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</si>
  <si>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</si>
  <si>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</si>
  <si>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</si>
  <si>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</si>
  <si>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</si>
  <si>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</si>
  <si>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</si>
  <si>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</si>
  <si>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</si>
  <si>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</si>
  <si>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</si>
  <si>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</si>
  <si>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</si>
  <si>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</si>
  <si>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</si>
  <si>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</si>
  <si>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</si>
  <si>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</si>
  <si>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</si>
  <si>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</si>
  <si>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</si>
  <si>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</si>
  <si>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</si>
  <si>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</si>
  <si>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</si>
  <si>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</si>
  <si>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</si>
  <si>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</si>
  <si>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</si>
  <si>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</si>
  <si>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</si>
  <si>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</si>
  <si>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</si>
  <si>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</si>
  <si>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</si>
  <si>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</si>
  <si>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</si>
  <si>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</si>
  <si>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</si>
  <si>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</si>
  <si>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</si>
  <si>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</si>
  <si>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</si>
  <si>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</si>
  <si>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</si>
  <si>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</si>
  <si>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</si>
  <si>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</si>
  <si>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</si>
  <si>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</si>
  <si>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</si>
  <si>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</si>
  <si>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</si>
  <si>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</si>
  <si>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</si>
  <si>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</si>
  <si>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</si>
  <si>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</si>
  <si>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</si>
  <si>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</si>
  <si>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</si>
  <si>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</si>
  <si>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</si>
  <si>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</si>
  <si>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</si>
  <si>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</si>
  <si>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</si>
  <si>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</si>
  <si>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</si>
  <si>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</si>
  <si>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</si>
  <si>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</si>
  <si>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</si>
  <si>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</si>
  <si>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</si>
  <si>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</si>
  <si>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</si>
  <si>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</si>
  <si>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</si>
  <si>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</si>
  <si>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</si>
  <si>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</si>
  <si>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</si>
  <si>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</si>
  <si>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</si>
  <si>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</si>
  <si>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</si>
  <si>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</si>
  <si>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</si>
  <si>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</si>
  <si>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</si>
  <si>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</si>
  <si>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</si>
  <si>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</si>
  <si>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</si>
  <si>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</si>
  <si>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</si>
  <si>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</si>
  <si>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</si>
  <si>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</si>
  <si>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</si>
  <si>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</si>
  <si>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</si>
  <si>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</si>
  <si>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</si>
  <si>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</si>
  <si>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</si>
  <si>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</si>
  <si>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</si>
  <si>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</si>
  <si>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</si>
  <si>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</si>
  <si>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</si>
  <si>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</si>
  <si>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</si>
  <si>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</si>
  <si>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</si>
  <si>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</si>
  <si>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</si>
  <si>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</si>
  <si>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</si>
  <si>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</si>
  <si>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</si>
  <si>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</si>
  <si>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</si>
  <si>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</si>
  <si>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</si>
  <si>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</si>
  <si>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</si>
  <si>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</si>
  <si>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</si>
  <si>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</si>
  <si>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</si>
  <si>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</si>
  <si>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</si>
  <si>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</si>
  <si>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</si>
  <si>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</si>
  <si>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</si>
  <si>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</si>
  <si>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</si>
  <si>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</si>
  <si>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</si>
  <si>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</si>
  <si>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</si>
  <si>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</si>
  <si>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</si>
  <si>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</si>
  <si>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</si>
  <si>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</si>
  <si>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</si>
  <si>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</si>
  <si>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</si>
  <si>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</si>
  <si>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</si>
  <si>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</si>
  <si>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</si>
  <si>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</si>
  <si>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</si>
  <si>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</si>
  <si>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</si>
  <si>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</si>
  <si>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</si>
  <si>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</si>
  <si>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</si>
  <si>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</si>
  <si>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</si>
  <si>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</si>
  <si>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</si>
  <si>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</si>
  <si>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</si>
  <si>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</si>
  <si>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</si>
  <si>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</si>
  <si>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</si>
  <si>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</si>
  <si>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</si>
  <si>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</si>
  <si>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</si>
  <si>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</si>
  <si>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</si>
  <si>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</si>
  <si>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</si>
  <si>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</si>
  <si>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</si>
  <si>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</si>
  <si>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</si>
  <si>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</si>
  <si>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</si>
  <si>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</si>
  <si>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</si>
  <si>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</si>
  <si>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</si>
  <si>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</si>
  <si>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</si>
  <si>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</si>
  <si>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</si>
  <si>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</si>
  <si>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</si>
  <si>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</si>
  <si>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</si>
  <si>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</si>
  <si>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</si>
  <si>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</si>
  <si>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</si>
  <si>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</si>
  <si>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</si>
  <si>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</si>
  <si>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</si>
  <si>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</si>
  <si>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</si>
  <si>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</si>
  <si>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</si>
  <si>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</si>
  <si>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</si>
  <si>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</si>
  <si>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</si>
  <si>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</si>
  <si>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</si>
  <si>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</si>
  <si>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</si>
  <si>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</si>
  <si>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</si>
  <si>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</si>
  <si>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</si>
  <si>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</si>
  <si>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</si>
  <si>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</si>
  <si>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</si>
  <si>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</si>
  <si>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</si>
  <si>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</si>
  <si>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</si>
  <si>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</si>
  <si>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</si>
  <si>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</si>
  <si>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</si>
  <si>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</si>
  <si>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</si>
  <si>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</si>
  <si>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</si>
  <si>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</si>
  <si>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</si>
  <si>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</si>
  <si>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</si>
  <si>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</si>
  <si>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</si>
  <si>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</si>
  <si>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</si>
  <si>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</si>
  <si>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</si>
  <si>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</si>
  <si>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</si>
  <si>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</si>
  <si>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</si>
  <si>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</si>
  <si>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</si>
  <si>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</si>
  <si>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</si>
  <si>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</si>
  <si>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</si>
  <si>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</si>
  <si>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</si>
  <si>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</si>
  <si>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</si>
  <si>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</si>
  <si>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</si>
  <si>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</si>
  <si>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</si>
  <si>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</si>
  <si>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</si>
  <si>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</si>
  <si>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</si>
  <si>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</si>
  <si>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</si>
  <si>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</si>
  <si>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</si>
  <si>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</si>
  <si>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</si>
  <si>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</si>
  <si>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</si>
  <si>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</si>
  <si>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</si>
  <si>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</si>
  <si>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</si>
  <si>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</si>
  <si>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</si>
  <si>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</si>
  <si>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</si>
  <si>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</si>
  <si>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</si>
  <si>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</si>
  <si>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</si>
  <si>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</si>
  <si>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</si>
  <si>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</si>
  <si>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</si>
  <si>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</si>
  <si>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</si>
  <si>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</si>
  <si>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</si>
  <si>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</si>
  <si>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</si>
  <si>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</si>
  <si>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</si>
  <si>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</si>
  <si>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</si>
  <si>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</si>
  <si>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</si>
  <si>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</si>
  <si>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</si>
  <si>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</si>
  <si>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</si>
  <si>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</si>
  <si>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</si>
  <si>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</si>
  <si>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</si>
  <si>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</si>
  <si>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</si>
  <si>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</si>
  <si>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</si>
  <si>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</si>
  <si>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</si>
  <si>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</si>
  <si>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</si>
  <si>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</si>
  <si>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</si>
  <si>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</si>
  <si>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</si>
  <si>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</si>
  <si>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</si>
  <si>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</si>
  <si>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</si>
  <si>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</si>
  <si>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</si>
  <si>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</si>
  <si>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</si>
  <si>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</si>
  <si>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</si>
  <si>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</si>
  <si>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</si>
  <si>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</si>
  <si>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</si>
  <si>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</si>
  <si>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</si>
  <si>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</si>
  <si>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</si>
  <si>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</si>
  <si>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</si>
  <si>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</si>
  <si>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</si>
  <si>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</si>
  <si>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</si>
  <si>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</si>
  <si>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</si>
  <si>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</si>
  <si>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</si>
  <si>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</si>
  <si>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</si>
  <si>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</si>
  <si>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</si>
  <si>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</si>
  <si>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</si>
  <si>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</si>
  <si>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</si>
  <si>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</si>
  <si>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</si>
  <si>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</si>
  <si>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</si>
  <si>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</si>
  <si>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</si>
  <si>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</si>
  <si>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</si>
  <si>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</si>
  <si>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</si>
  <si>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</si>
  <si>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</si>
  <si>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</si>
  <si>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</si>
  <si>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</si>
  <si>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</si>
  <si>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</si>
  <si>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</si>
  <si>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</si>
  <si>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</si>
  <si>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</si>
  <si>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</si>
  <si>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</si>
  <si>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</si>
  <si>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</si>
  <si>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</si>
  <si>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</si>
  <si>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</si>
  <si>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</si>
  <si>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</si>
  <si>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</si>
  <si>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</si>
  <si>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</si>
  <si>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</si>
  <si>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</si>
  <si>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</si>
  <si>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</si>
  <si>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</si>
  <si>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</si>
  <si>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</si>
  <si>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</si>
  <si>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</si>
  <si>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</si>
  <si>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</si>
  <si>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</si>
  <si>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</si>
  <si>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</si>
  <si>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</si>
  <si>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</si>
  <si>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</si>
  <si>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</si>
  <si>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</si>
  <si>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</si>
  <si>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</si>
  <si>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</si>
  <si>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</si>
  <si>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</si>
  <si>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</si>
  <si>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</si>
  <si>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</si>
  <si>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</si>
  <si>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</si>
  <si>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</si>
  <si>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</si>
  <si>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</si>
  <si>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</si>
  <si>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</si>
  <si>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</si>
  <si>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</si>
  <si>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</si>
  <si>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</si>
  <si>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</si>
  <si>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</si>
  <si>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</si>
  <si>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</si>
  <si>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</si>
  <si>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</si>
  <si>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</si>
  <si>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</si>
  <si>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</si>
  <si>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</si>
  <si>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</si>
  <si>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</si>
  <si>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</si>
  <si>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</si>
  <si>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</si>
  <si>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</si>
  <si>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</si>
  <si>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</si>
  <si>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</si>
  <si>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</si>
  <si>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</si>
  <si>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</si>
  <si>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</si>
  <si>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</si>
  <si>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</si>
  <si>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</si>
  <si>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</si>
  <si>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</si>
  <si>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</si>
  <si>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</si>
  <si>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</si>
  <si>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</si>
  <si>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</si>
  <si>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</si>
  <si>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</si>
  <si>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</si>
  <si>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</si>
  <si>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</si>
  <si>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</si>
  <si>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</si>
  <si>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</si>
  <si>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</si>
  <si>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</si>
  <si>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</si>
  <si>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</si>
  <si>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</si>
  <si>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</si>
  <si>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</si>
  <si>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</si>
  <si>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</si>
  <si>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</si>
  <si>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</si>
  <si>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</si>
  <si>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</si>
  <si>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</si>
  <si>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</si>
  <si>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</si>
  <si>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</si>
  <si>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</si>
  <si>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</si>
  <si>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</si>
  <si>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</si>
  <si>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</si>
  <si>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</si>
  <si>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</si>
  <si>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</si>
  <si>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</si>
  <si>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</si>
  <si>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</si>
  <si>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</si>
  <si>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</si>
  <si>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</si>
  <si>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</si>
  <si>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</si>
  <si>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</si>
  <si>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</si>
  <si>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</si>
  <si>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</si>
  <si>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</si>
  <si>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</si>
  <si>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</si>
  <si>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</si>
  <si>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</si>
  <si>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</si>
  <si>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</si>
  <si>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</si>
  <si>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</si>
  <si>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</si>
  <si>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</si>
  <si>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</si>
  <si>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</si>
  <si>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</si>
  <si>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</si>
  <si>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</si>
  <si>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</si>
  <si>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</si>
  <si>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</si>
  <si>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</si>
  <si>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</si>
  <si>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</si>
  <si>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</si>
  <si>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</si>
  <si>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</si>
  <si>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</si>
  <si>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</si>
  <si>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</si>
  <si>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</si>
  <si>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</si>
  <si>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</si>
  <si>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</si>
  <si>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</si>
  <si>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</si>
  <si>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</si>
  <si>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</si>
  <si>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</si>
  <si>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</si>
  <si>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</si>
  <si>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</si>
  <si>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</si>
  <si>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</si>
  <si>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</si>
  <si>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</si>
  <si>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</si>
  <si>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</si>
  <si>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</si>
  <si>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</si>
  <si>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</si>
  <si>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</si>
  <si>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</si>
  <si>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</si>
  <si>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</si>
  <si>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</si>
  <si>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</si>
  <si>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</si>
  <si>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</si>
  <si>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</si>
  <si>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</si>
  <si>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</si>
  <si>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</si>
  <si>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</si>
  <si>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</si>
  <si>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</si>
  <si>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</si>
  <si>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</si>
  <si>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</si>
  <si>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</si>
  <si>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</si>
  <si>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</si>
  <si>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</si>
  <si>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</si>
  <si>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</si>
  <si>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</si>
  <si>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</si>
  <si>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</si>
  <si>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</si>
  <si>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</si>
  <si>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</si>
  <si>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</si>
  <si>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</si>
  <si>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</si>
  <si>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</si>
  <si>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</si>
  <si>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</si>
  <si>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</si>
  <si>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</si>
  <si>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</si>
  <si>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</si>
  <si>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</si>
  <si>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</si>
  <si>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</si>
  <si>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</si>
  <si>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</si>
  <si>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</si>
  <si>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</si>
  <si>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</si>
  <si>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</si>
  <si>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</si>
  <si>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</si>
  <si>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</si>
  <si>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</si>
  <si>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</si>
  <si>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</si>
  <si>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</si>
  <si>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</si>
  <si>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</si>
  <si>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</si>
  <si>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</si>
  <si>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</si>
  <si>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</si>
  <si>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</si>
  <si>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</si>
  <si>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</si>
  <si>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</si>
  <si>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</si>
  <si>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</si>
  <si>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</si>
  <si>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</si>
  <si>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</si>
  <si>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</si>
  <si>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</si>
  <si>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</si>
  <si>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</si>
  <si>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</si>
  <si>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</si>
  <si>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</si>
  <si>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</si>
  <si>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</si>
  <si>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</si>
  <si>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</si>
  <si>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</si>
  <si>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</si>
  <si>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</si>
  <si>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</si>
  <si>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</si>
  <si>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</si>
  <si>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</si>
  <si>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</si>
  <si>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</si>
  <si>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</si>
  <si>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</si>
  <si>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</si>
  <si>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</si>
  <si>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</si>
  <si>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</si>
  <si>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</si>
  <si>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</si>
  <si>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</si>
  <si>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</si>
  <si>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</si>
  <si>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</si>
  <si>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</si>
  <si>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</si>
  <si>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</si>
  <si>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</si>
  <si>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</si>
  <si>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</si>
  <si>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</si>
  <si>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</si>
  <si>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</si>
  <si>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</si>
  <si>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</si>
  <si>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</si>
  <si>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</si>
  <si>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</si>
  <si>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</si>
  <si>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</si>
  <si>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</si>
  <si>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</si>
  <si>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</si>
  <si>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</si>
  <si>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</si>
  <si>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</si>
  <si>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</si>
  <si>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</si>
  <si>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</si>
  <si>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</si>
  <si>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</si>
  <si>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</si>
  <si>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</si>
  <si>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</si>
  <si>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</si>
  <si>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</si>
  <si>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</si>
  <si>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</si>
  <si>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</si>
  <si>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</si>
  <si>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</si>
  <si>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</si>
  <si>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</si>
  <si>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</si>
  <si>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</si>
  <si>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</si>
  <si>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</si>
  <si>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</si>
  <si>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</si>
  <si>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</si>
  <si>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</si>
  <si>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</si>
  <si>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</si>
  <si>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</si>
  <si>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</si>
  <si>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</si>
  <si>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</si>
  <si>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</si>
  <si>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</si>
  <si>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</si>
  <si>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</si>
  <si>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</si>
  <si>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</si>
  <si>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</si>
  <si>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</si>
  <si>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</si>
  <si>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</si>
  <si>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</si>
  <si>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</si>
  <si>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</si>
  <si>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</si>
  <si>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</si>
  <si>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</si>
  <si>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</si>
  <si>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</si>
  <si>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</si>
  <si>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</si>
  <si>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</si>
  <si>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</si>
  <si>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</si>
  <si>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</si>
  <si>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</si>
  <si>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</si>
  <si>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</si>
  <si>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</si>
  <si>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</si>
  <si>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</si>
  <si>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</si>
  <si>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</si>
  <si>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</si>
  <si>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</si>
  <si>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</si>
  <si>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</si>
  <si>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</si>
  <si>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</si>
  <si>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</si>
  <si>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</si>
  <si>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</si>
  <si>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</si>
  <si>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</si>
  <si>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</si>
  <si>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</si>
  <si>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</si>
  <si>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</si>
  <si>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</si>
  <si>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</si>
  <si>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</si>
  <si>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</si>
  <si>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</si>
  <si>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</si>
  <si>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</si>
  <si>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</si>
  <si>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</si>
  <si>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</si>
  <si>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</si>
  <si>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</si>
  <si>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</si>
  <si>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</si>
  <si>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</si>
  <si>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</si>
  <si>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</si>
  <si>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</si>
  <si>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</si>
  <si>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</si>
  <si>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</si>
  <si>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</si>
  <si>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</si>
  <si>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</si>
  <si>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</si>
  <si>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</si>
  <si>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</si>
  <si>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</si>
  <si>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</si>
  <si>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</si>
  <si>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</si>
  <si>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</si>
  <si>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</si>
  <si>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</si>
  <si>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</si>
  <si>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</si>
  <si>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</si>
  <si>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</si>
  <si>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</si>
  <si>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</si>
  <si>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</si>
  <si>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</si>
  <si>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</si>
  <si>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</si>
  <si>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</si>
  <si>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</si>
  <si>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</si>
  <si>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</si>
  <si>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</si>
  <si>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</si>
  <si>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</si>
  <si>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</si>
  <si>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</si>
  <si>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</si>
  <si>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</si>
  <si>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</si>
  <si>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</si>
  <si>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</si>
  <si>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</si>
  <si>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</si>
  <si>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</si>
  <si>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</si>
  <si>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</si>
  <si>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</si>
  <si>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</si>
  <si>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</si>
  <si>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</si>
  <si>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</si>
  <si>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</si>
  <si>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</si>
  <si>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</si>
  <si>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</si>
  <si>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</si>
  <si>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</si>
  <si>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</si>
  <si>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</si>
  <si>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</si>
  <si>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</si>
  <si>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</si>
  <si>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</si>
  <si>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</si>
  <si>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</si>
  <si>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</si>
  <si>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</si>
  <si>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</si>
  <si>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</si>
  <si>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</si>
  <si>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</si>
  <si>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</si>
  <si>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</si>
  <si>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</si>
  <si>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</si>
  <si>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</si>
  <si>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</si>
  <si>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</si>
  <si>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</si>
  <si>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</si>
  <si>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</si>
  <si>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</si>
  <si>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</si>
  <si>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</si>
  <si>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</si>
  <si>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</si>
  <si>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</si>
  <si>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</si>
  <si>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</si>
  <si>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</si>
  <si>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</si>
  <si>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</si>
  <si>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</si>
  <si>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</si>
  <si>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</si>
  <si>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</si>
  <si>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</si>
  <si>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</si>
  <si>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</si>
  <si>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</si>
  <si>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</si>
  <si>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</si>
  <si>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</si>
  <si>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</si>
  <si>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</si>
  <si>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</si>
  <si>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</si>
  <si>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</si>
  <si>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</si>
  <si>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</si>
  <si>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</si>
  <si>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</si>
  <si>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</si>
  <si>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</si>
  <si>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</si>
  <si>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</si>
  <si>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</si>
  <si>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</si>
  <si>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</si>
  <si>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</si>
  <si>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</si>
  <si>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</si>
  <si>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</si>
  <si>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</si>
  <si>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</si>
  <si>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</si>
  <si>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</si>
  <si>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</si>
  <si>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</si>
  <si>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</si>
  <si>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</si>
  <si>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</si>
  <si>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</si>
  <si>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</si>
  <si>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</si>
  <si>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</si>
  <si>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</si>
  <si>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</si>
  <si>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</si>
  <si>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</si>
  <si>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</si>
  <si>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</si>
  <si>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</si>
  <si>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</si>
  <si>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</si>
  <si>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</si>
  <si>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</si>
  <si>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</si>
  <si>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</si>
  <si>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</si>
  <si>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</si>
  <si>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</si>
  <si>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</si>
  <si>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</si>
  <si>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</si>
  <si>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</si>
  <si>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</si>
  <si>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</si>
  <si>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</si>
  <si>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</si>
  <si>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</si>
  <si>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</si>
  <si>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</si>
  <si>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</si>
  <si>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</si>
  <si>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</si>
  <si>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</si>
  <si>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</si>
  <si>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</si>
  <si>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</si>
  <si>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</si>
  <si>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</si>
  <si>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</si>
  <si>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</si>
  <si>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</si>
  <si>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</si>
  <si>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</si>
  <si>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</si>
  <si>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</si>
  <si>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</si>
  <si>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</si>
  <si>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</si>
  <si>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</si>
  <si>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</si>
  <si>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</si>
  <si>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</si>
  <si>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</si>
  <si>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</si>
  <si>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</si>
  <si>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</si>
  <si>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</si>
  <si>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</si>
  <si>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</si>
  <si>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</si>
  <si>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</si>
  <si>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</si>
  <si>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</si>
  <si>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</si>
  <si>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</si>
  <si>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</si>
  <si>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</si>
  <si>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</si>
  <si>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</si>
  <si>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</si>
  <si>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</si>
  <si>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</si>
  <si>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</si>
  <si>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</si>
  <si>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</si>
  <si>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</si>
  <si>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</si>
  <si>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</si>
  <si>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</si>
  <si>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</si>
  <si>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</si>
  <si>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</si>
  <si>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</si>
  <si>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</si>
  <si>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</si>
  <si>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</si>
  <si>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</si>
  <si>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</si>
  <si>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</si>
  <si>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</si>
  <si>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</si>
  <si>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</si>
  <si>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</si>
  <si>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</si>
  <si>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</si>
  <si>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</si>
  <si>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</si>
  <si>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</si>
  <si>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</si>
  <si>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</si>
  <si>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</si>
  <si>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</si>
  <si>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</si>
  <si>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</si>
  <si>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</si>
  <si>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</si>
  <si>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</si>
  <si>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</si>
  <si>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</si>
  <si>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</si>
  <si>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</si>
  <si>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</si>
  <si>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</si>
  <si>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</si>
  <si>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</si>
  <si>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</si>
  <si>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</si>
  <si>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</si>
  <si>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</si>
  <si>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</si>
  <si>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</si>
  <si>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</si>
  <si>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</si>
  <si>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</si>
  <si>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</si>
  <si>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</si>
  <si>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</si>
  <si>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</si>
  <si>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</si>
  <si>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</si>
  <si>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</si>
  <si>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</si>
  <si>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</si>
  <si>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</si>
  <si>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</si>
  <si>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</si>
  <si>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</si>
  <si>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</si>
  <si>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</si>
  <si>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</si>
  <si>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</si>
  <si>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</si>
  <si>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</si>
  <si>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</si>
  <si>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</si>
  <si>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</si>
  <si>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</si>
  <si>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</si>
  <si>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</si>
  <si>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</si>
  <si>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</si>
  <si>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</si>
  <si>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</si>
  <si>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</si>
  <si>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</si>
  <si>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</si>
  <si>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</si>
  <si>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</si>
  <si>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</si>
  <si>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</si>
  <si>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</si>
  <si>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</si>
  <si>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</si>
  <si>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</si>
  <si>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</si>
  <si>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</si>
  <si>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</si>
  <si>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</si>
  <si>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</si>
  <si>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</si>
  <si>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</si>
  <si>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</si>
  <si>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</si>
  <si>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</si>
  <si>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</si>
  <si>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</si>
  <si>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</si>
  <si>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</si>
  <si>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</si>
  <si>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</si>
  <si>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</si>
  <si>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</si>
  <si>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</si>
  <si>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</si>
  <si>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</si>
  <si>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</si>
  <si>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</si>
  <si>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</si>
  <si>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</si>
  <si>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</si>
  <si>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</si>
  <si>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</si>
  <si>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</si>
  <si>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</si>
  <si>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</si>
  <si>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</si>
  <si>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</si>
  <si>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</si>
  <si>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</si>
  <si>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</si>
  <si>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</si>
  <si>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</si>
  <si>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</si>
  <si>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</si>
  <si>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</si>
  <si>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</si>
  <si>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</si>
  <si>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</si>
  <si>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</si>
  <si>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</si>
  <si>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</si>
  <si>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</si>
  <si>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</si>
  <si>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</si>
  <si>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</si>
  <si>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</si>
  <si>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</si>
  <si>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</si>
  <si>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</si>
  <si>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</si>
  <si>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</si>
  <si>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</si>
  <si>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</si>
  <si>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</si>
  <si>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</si>
  <si>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</si>
  <si>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</si>
  <si>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</si>
  <si>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</si>
  <si>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</si>
  <si>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</si>
  <si>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</si>
  <si>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</si>
  <si>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</si>
  <si>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</si>
  <si>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</si>
  <si>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</si>
  <si>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</si>
  <si>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</si>
  <si>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</si>
  <si>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</si>
  <si>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</si>
  <si>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</si>
  <si>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</si>
  <si>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</si>
  <si>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</si>
  <si>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</si>
  <si>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</si>
  <si>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</si>
  <si>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</si>
  <si>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</si>
  <si>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</si>
  <si>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</si>
  <si>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</si>
  <si>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</si>
  <si>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</si>
  <si>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</si>
  <si>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</si>
  <si>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</si>
  <si>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</si>
  <si>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</si>
  <si>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</si>
  <si>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</si>
  <si>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</si>
  <si>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</si>
  <si>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</si>
  <si>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</si>
  <si>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</si>
  <si>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</si>
  <si>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</si>
  <si>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</si>
  <si>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</si>
  <si>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</si>
  <si>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</si>
  <si>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</si>
  <si>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</si>
  <si>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</si>
  <si>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</si>
  <si>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</si>
  <si>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</si>
  <si>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</si>
  <si>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</si>
  <si>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</si>
  <si>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</si>
  <si>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</si>
  <si>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</si>
  <si>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</si>
  <si>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</si>
  <si>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</si>
  <si>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</si>
  <si>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</si>
  <si>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</si>
  <si>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</si>
  <si>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</si>
  <si>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</si>
  <si>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</si>
  <si>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</si>
  <si>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</si>
  <si>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</si>
  <si>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</si>
  <si>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</si>
  <si>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</si>
  <si>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</si>
  <si>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</si>
  <si>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</si>
  <si>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</si>
  <si>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</si>
  <si>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</si>
  <si>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</si>
  <si>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</si>
  <si>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</si>
  <si>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</si>
  <si>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</si>
  <si>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</si>
  <si>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</si>
  <si>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</si>
  <si>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</si>
  <si>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</si>
  <si>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</si>
  <si>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</si>
  <si>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</si>
  <si>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</si>
  <si>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</si>
  <si>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</si>
  <si>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</si>
  <si>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</si>
  <si>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</si>
  <si>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</si>
  <si>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</si>
  <si>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</si>
  <si>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</si>
  <si>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</si>
  <si>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</si>
  <si>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</si>
  <si>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</si>
  <si>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</si>
  <si>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</si>
  <si>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</si>
  <si>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</si>
  <si>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</si>
  <si>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</si>
  <si>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</si>
  <si>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</si>
  <si>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</si>
  <si>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</si>
  <si>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</si>
  <si>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</si>
  <si>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</si>
  <si>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</si>
  <si>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</si>
  <si>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</si>
  <si>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</si>
  <si>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</si>
  <si>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</si>
  <si>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</si>
  <si>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</si>
  <si>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</si>
  <si>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</si>
  <si>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</si>
  <si>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</si>
  <si>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</si>
  <si>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</si>
  <si>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</si>
  <si>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</si>
  <si>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</si>
  <si>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</si>
  <si>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</si>
  <si>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</si>
  <si>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</si>
  <si>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</si>
  <si>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</si>
  <si>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</si>
  <si>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</si>
  <si>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</si>
  <si>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</si>
  <si>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</si>
  <si>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</si>
  <si>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</si>
  <si>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</si>
  <si>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</si>
  <si>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</si>
  <si>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</si>
  <si>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</si>
  <si>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</si>
  <si>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</si>
  <si>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</si>
  <si>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</si>
  <si>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</si>
  <si>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</si>
  <si>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</si>
  <si>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</si>
  <si>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</si>
  <si>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</si>
  <si>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</si>
  <si>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</si>
  <si>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</si>
  <si>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</si>
  <si>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</si>
  <si>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</si>
  <si>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</si>
  <si>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</si>
  <si>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</si>
  <si>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</si>
  <si>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</si>
  <si>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</si>
  <si>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</si>
  <si>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</si>
  <si>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</si>
  <si>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</si>
  <si>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</si>
  <si>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</si>
  <si>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</si>
  <si>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</si>
  <si>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</si>
  <si>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</si>
  <si>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</si>
  <si>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</si>
  <si>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</si>
  <si>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</si>
  <si>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</si>
  <si>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</si>
  <si>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</si>
  <si>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</si>
  <si>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</si>
  <si>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</si>
  <si>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</si>
  <si>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</si>
  <si>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</si>
  <si>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</si>
  <si>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</si>
  <si>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</si>
  <si>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</si>
  <si>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</si>
  <si>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</si>
  <si>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</si>
  <si>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</si>
  <si>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</si>
  <si>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</si>
  <si>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</si>
  <si>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</si>
  <si>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</si>
  <si>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</si>
  <si>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</si>
  <si>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</si>
  <si>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</si>
  <si>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</si>
  <si>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</si>
  <si>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</si>
  <si>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</si>
  <si>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</si>
  <si>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</si>
  <si>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</si>
  <si>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</si>
  <si>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</si>
  <si>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</si>
  <si>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</si>
  <si>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</si>
  <si>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</si>
  <si>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</si>
  <si>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</si>
  <si>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</si>
  <si>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</si>
  <si>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</si>
  <si>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</si>
  <si>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</si>
  <si>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</si>
  <si>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</si>
  <si>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</si>
  <si>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</si>
  <si>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</si>
  <si>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</si>
  <si>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</si>
  <si>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</si>
  <si>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</si>
  <si>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</si>
  <si>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</si>
  <si>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</si>
  <si>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</si>
  <si>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</si>
  <si>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</si>
  <si>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</si>
  <si>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</si>
  <si>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</si>
  <si>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</si>
  <si>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</si>
  <si>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</si>
  <si>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</si>
  <si>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</si>
  <si>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</si>
  <si>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</si>
  <si>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</si>
  <si>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</si>
  <si>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</si>
  <si>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</si>
  <si>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</si>
  <si>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</si>
  <si>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</si>
  <si>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</si>
  <si>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</si>
  <si>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</si>
  <si>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</si>
  <si>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</si>
  <si>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</si>
  <si>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</si>
  <si>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</si>
  <si>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</si>
  <si>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</si>
  <si>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</si>
  <si>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</si>
  <si>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</si>
  <si>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</si>
  <si>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</si>
  <si>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</si>
  <si>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</si>
  <si>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</si>
  <si>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</si>
  <si>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</si>
  <si>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</si>
  <si>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</si>
  <si>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</si>
  <si>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</si>
  <si>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</si>
  <si>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</si>
  <si>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</si>
  <si>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</si>
  <si>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</si>
  <si>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</si>
  <si>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</si>
  <si>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</si>
  <si>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</si>
  <si>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</si>
  <si>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</si>
  <si>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</si>
  <si>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</si>
  <si>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</si>
  <si>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</si>
  <si>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</si>
  <si>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</si>
  <si>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</si>
  <si>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</si>
  <si>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</si>
  <si>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</si>
  <si>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</si>
  <si>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</si>
  <si>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</si>
  <si>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</si>
  <si>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</si>
  <si>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</si>
  <si>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</si>
  <si>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</si>
  <si>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</si>
  <si>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</si>
  <si>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</si>
  <si>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</si>
  <si>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</si>
  <si>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</si>
  <si>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</si>
  <si>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</si>
  <si>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</si>
  <si>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</si>
  <si>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</si>
  <si>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</si>
  <si>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</si>
  <si>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</si>
  <si>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</si>
  <si>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</si>
  <si>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</si>
  <si>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</si>
  <si>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</si>
  <si>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</si>
  <si>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</si>
  <si>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</si>
  <si>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</si>
  <si>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</si>
  <si>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</si>
  <si>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</si>
  <si>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</si>
  <si>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</si>
  <si>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</si>
  <si>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</si>
  <si>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</si>
  <si>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</si>
  <si>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</si>
  <si>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</si>
  <si>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</si>
  <si>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</si>
  <si>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</si>
  <si>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</si>
  <si>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</si>
  <si>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</si>
  <si>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</si>
  <si>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</si>
  <si>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</si>
  <si>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</si>
  <si>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</si>
  <si>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</si>
  <si>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</si>
  <si>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</si>
  <si>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</si>
  <si>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</si>
  <si>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</si>
  <si>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</si>
  <si>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</si>
  <si>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</si>
  <si>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</si>
  <si>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</si>
  <si>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</si>
  <si>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</si>
  <si>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</si>
  <si>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</si>
  <si>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</si>
  <si>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</si>
  <si>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</si>
  <si>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</si>
  <si>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</si>
  <si>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</si>
  <si>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</si>
  <si>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</si>
  <si>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</si>
  <si>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</si>
  <si>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</si>
  <si>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</si>
  <si>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</si>
  <si>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</si>
  <si>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</si>
  <si>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</si>
  <si>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</si>
  <si>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</si>
  <si>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</si>
  <si>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</si>
  <si>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</si>
  <si>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</si>
  <si>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</si>
  <si>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</si>
  <si>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</si>
  <si>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</si>
  <si>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</si>
  <si>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</si>
  <si>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</si>
  <si>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</si>
  <si>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</si>
  <si>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</si>
  <si>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</si>
  <si>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</si>
  <si>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</si>
  <si>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</si>
  <si>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</si>
  <si>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</si>
  <si>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</si>
  <si>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</si>
  <si>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</si>
  <si>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</si>
  <si>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</si>
  <si>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</si>
  <si>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</si>
  <si>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</si>
  <si>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</si>
  <si>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</si>
  <si>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</si>
  <si>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</si>
  <si>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</si>
  <si>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</si>
  <si>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</si>
  <si>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</si>
  <si>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</si>
  <si>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</si>
  <si>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</si>
  <si>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</si>
  <si>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</si>
  <si>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</si>
  <si>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</si>
  <si>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</si>
  <si>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</si>
  <si>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</si>
  <si>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</si>
  <si>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</si>
  <si>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</si>
  <si>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</si>
  <si>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</si>
  <si>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</si>
  <si>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</si>
  <si>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</si>
  <si>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</si>
  <si>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</si>
  <si>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</si>
  <si>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</si>
  <si>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</si>
  <si>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</si>
  <si>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</si>
  <si>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</si>
  <si>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</si>
  <si>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</si>
  <si>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</si>
  <si>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</si>
  <si>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</si>
  <si>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</si>
  <si>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</si>
  <si>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</si>
  <si>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</si>
  <si>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</si>
  <si>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</si>
  <si>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</si>
  <si>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</si>
  <si>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</si>
  <si>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</si>
  <si>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</si>
  <si>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</si>
  <si>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</si>
  <si>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</si>
  <si>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</si>
  <si>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</si>
  <si>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</si>
  <si>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</si>
  <si>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</si>
  <si>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</si>
  <si>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</si>
  <si>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</si>
  <si>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</si>
  <si>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</si>
  <si>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</si>
  <si>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</si>
  <si>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</si>
  <si>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</si>
  <si>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</si>
  <si>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</si>
  <si>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</si>
  <si>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</si>
  <si>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</si>
  <si>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</si>
  <si>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</si>
  <si>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</si>
  <si>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</si>
  <si>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</si>
  <si>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</si>
  <si>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</si>
  <si>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</si>
  <si>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</si>
  <si>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</si>
  <si>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</si>
  <si>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</si>
  <si>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</si>
  <si>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</si>
  <si>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</si>
  <si>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</si>
  <si>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</si>
  <si>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</si>
  <si>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</si>
  <si>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</si>
  <si>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</si>
  <si>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</si>
  <si>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</si>
  <si>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</si>
  <si>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</si>
  <si>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</si>
  <si>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</si>
  <si>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</si>
  <si>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</si>
  <si>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</si>
  <si>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</si>
  <si>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</si>
  <si>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</si>
  <si>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</si>
  <si>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</si>
  <si>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</si>
  <si>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</si>
  <si>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</si>
  <si>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</si>
  <si>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</si>
  <si>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</si>
  <si>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</si>
  <si>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</si>
  <si>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</si>
  <si>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</si>
  <si>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</si>
  <si>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</si>
  <si>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</si>
  <si>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</si>
  <si>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</si>
  <si>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</si>
  <si>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</si>
  <si>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</si>
  <si>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</si>
  <si>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</si>
  <si>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</si>
  <si>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</si>
  <si>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</si>
  <si>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</si>
  <si>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</si>
  <si>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</si>
  <si>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</si>
  <si>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</si>
  <si>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</si>
  <si>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</si>
  <si>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</si>
  <si>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</si>
  <si>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</si>
  <si>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</si>
  <si>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</si>
  <si>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</si>
  <si>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</si>
  <si>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</si>
  <si>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</si>
  <si>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</si>
  <si>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</si>
  <si>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</si>
  <si>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</si>
  <si>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</si>
  <si>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</si>
  <si>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</si>
  <si>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</si>
  <si>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</si>
  <si>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</si>
  <si>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</si>
  <si>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</si>
  <si>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</si>
  <si>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</si>
  <si>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</si>
  <si>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</si>
  <si>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</si>
  <si>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</si>
  <si>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</si>
  <si>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</si>
  <si>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</si>
  <si>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</si>
  <si>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</si>
  <si>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</si>
  <si>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</si>
  <si>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</si>
  <si>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</si>
  <si>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</si>
  <si>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</si>
  <si>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</si>
  <si>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</si>
  <si>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</si>
  <si>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</si>
  <si>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</si>
  <si>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</si>
  <si>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</si>
  <si>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</si>
  <si>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</si>
  <si>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</si>
  <si>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</si>
  <si>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</si>
  <si>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</si>
  <si>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</si>
  <si>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</si>
  <si>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</si>
  <si>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</si>
  <si>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</si>
  <si>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</si>
  <si>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</si>
  <si>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</si>
  <si>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</si>
  <si>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</si>
  <si>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</si>
  <si>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</si>
  <si>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</si>
  <si>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</si>
  <si>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</si>
  <si>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</si>
  <si>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</si>
  <si>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</si>
  <si>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</si>
  <si>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</si>
  <si>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</si>
  <si>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</si>
  <si>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</si>
  <si>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</si>
  <si>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</si>
  <si>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</si>
  <si>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</si>
  <si>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</si>
  <si>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</si>
  <si>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</si>
  <si>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</si>
  <si>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</si>
  <si>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</si>
  <si>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</si>
  <si>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</si>
  <si>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</si>
  <si>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</si>
  <si>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</si>
  <si>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</si>
  <si>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</si>
  <si>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</si>
  <si>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</si>
  <si>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</si>
  <si>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</si>
  <si>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</si>
  <si>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</si>
  <si>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</si>
  <si>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</si>
  <si>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</si>
  <si>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</si>
  <si>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</si>
  <si>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</si>
  <si>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</si>
  <si>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</si>
  <si>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</si>
  <si>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</si>
  <si>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</si>
  <si>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</si>
  <si>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</si>
  <si>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</si>
  <si>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</si>
  <si>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</si>
  <si>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</si>
  <si>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</si>
  <si>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</si>
  <si>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</si>
  <si>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</si>
  <si>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</si>
  <si>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</si>
  <si>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</si>
  <si>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</si>
  <si>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</si>
  <si>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</si>
  <si>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</si>
  <si>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</si>
  <si>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</si>
  <si>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</si>
  <si>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</si>
  <si>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</si>
  <si>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</si>
  <si>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</si>
  <si>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</si>
  <si>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</si>
  <si>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</si>
  <si>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</si>
  <si>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</si>
  <si>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</si>
  <si>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</si>
  <si>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</si>
  <si>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</si>
  <si>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</si>
  <si>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</si>
  <si>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</si>
  <si>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</si>
  <si>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</si>
  <si>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</si>
  <si>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</si>
  <si>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</si>
  <si>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</si>
  <si>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</si>
  <si>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</si>
  <si>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</si>
  <si>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</si>
  <si>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</si>
  <si>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</si>
  <si>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</si>
  <si>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</si>
  <si>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</si>
  <si>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</si>
  <si>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</si>
  <si>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</si>
  <si>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</si>
  <si>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</si>
  <si>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</si>
  <si>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</si>
  <si>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</si>
  <si>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</si>
  <si>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</si>
  <si>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</si>
  <si>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</si>
  <si>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</si>
  <si>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</si>
  <si>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</si>
  <si>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</si>
  <si>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</si>
  <si>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</si>
  <si>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</si>
  <si>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</si>
  <si>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</si>
  <si>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</si>
  <si>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</si>
  <si>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</si>
  <si>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</si>
  <si>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</si>
  <si>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</si>
  <si>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</si>
  <si>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</si>
  <si>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</si>
  <si>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</si>
  <si>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</si>
  <si>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</si>
  <si>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</si>
  <si>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</si>
  <si>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</si>
  <si>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</si>
  <si>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</si>
  <si>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</si>
  <si>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</si>
  <si>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</si>
  <si>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</si>
  <si>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</si>
  <si>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</si>
  <si>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</si>
  <si>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</si>
  <si>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</si>
  <si>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</si>
  <si>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</si>
  <si>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</si>
  <si>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</si>
  <si>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</si>
  <si>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</si>
  <si>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</si>
  <si>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</si>
  <si>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</si>
  <si>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</si>
  <si>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</si>
  <si>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</si>
  <si>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</si>
  <si>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</si>
  <si>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</si>
  <si>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</si>
  <si>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</si>
  <si>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</si>
  <si>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</si>
  <si>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</si>
  <si>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</si>
  <si>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</si>
  <si>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</si>
  <si>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</si>
  <si>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</si>
  <si>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</si>
  <si>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</si>
  <si>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</si>
  <si>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</si>
  <si>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</si>
  <si>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</si>
  <si>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</si>
  <si>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</si>
  <si>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</si>
  <si>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</si>
  <si>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</si>
  <si>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</si>
  <si>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</si>
  <si>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</si>
  <si>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</si>
  <si>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</si>
  <si>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</si>
  <si>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</si>
  <si>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</si>
  <si>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</si>
  <si>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</si>
  <si>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</si>
  <si>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</si>
  <si>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</si>
  <si>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</si>
  <si>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</si>
  <si>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</si>
  <si>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</si>
  <si>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</si>
  <si>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</si>
  <si>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</si>
  <si>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</si>
  <si>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</si>
  <si>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</si>
  <si>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</si>
  <si>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</si>
  <si>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</si>
  <si>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</si>
  <si>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</si>
  <si>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</si>
  <si>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</si>
  <si>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</si>
  <si>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</si>
  <si>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</si>
  <si>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</si>
  <si>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</si>
  <si>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</si>
  <si>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</si>
  <si>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</si>
  <si>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</si>
  <si>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</si>
  <si>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</si>
  <si>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</si>
  <si>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</si>
  <si>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</si>
  <si>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</si>
  <si>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</si>
  <si>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</si>
  <si>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</si>
  <si>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</si>
  <si>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</si>
  <si>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</si>
  <si>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</si>
  <si>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</si>
  <si>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</si>
  <si>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</si>
  <si>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</si>
  <si>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</si>
  <si>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</si>
  <si>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</si>
  <si>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</si>
  <si>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</si>
  <si>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</si>
  <si>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</si>
  <si>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</si>
  <si>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</si>
  <si>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</si>
  <si>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</si>
  <si>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</si>
  <si>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</si>
  <si>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</si>
  <si>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</si>
  <si>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</si>
  <si>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</si>
  <si>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</si>
  <si>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</si>
  <si>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</si>
  <si>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</si>
  <si>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</si>
  <si>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</si>
  <si>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</si>
  <si>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</si>
  <si>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</si>
  <si>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</si>
  <si>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</si>
  <si>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</si>
  <si>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</si>
  <si>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</si>
  <si>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</si>
  <si>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</si>
  <si>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</si>
  <si>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</si>
  <si>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</si>
  <si>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</si>
  <si>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</si>
  <si>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</si>
  <si>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</si>
  <si>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</si>
  <si>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</si>
  <si>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</si>
  <si>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</si>
  <si>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</si>
  <si>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</si>
  <si>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</si>
  <si>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</si>
  <si>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</si>
  <si>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</si>
  <si>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</si>
  <si>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</si>
  <si>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</si>
  <si>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</si>
  <si>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</si>
  <si>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</si>
  <si>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</si>
  <si>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</si>
  <si>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</si>
  <si>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</si>
  <si>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</si>
  <si>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</si>
  <si>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</si>
  <si>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</si>
  <si>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</si>
  <si>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</si>
  <si>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</si>
  <si>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</si>
  <si>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</si>
  <si>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</si>
  <si>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</si>
  <si>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</si>
  <si>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</si>
  <si>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</si>
  <si>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</si>
  <si>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</si>
  <si>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</si>
  <si>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</si>
  <si>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</si>
  <si>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</si>
  <si>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</si>
  <si>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</si>
  <si>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</si>
  <si>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</si>
  <si>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</si>
  <si>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</si>
  <si>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</si>
  <si>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</si>
  <si>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</si>
  <si>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</si>
  <si>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</si>
  <si>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</si>
  <si>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</si>
  <si>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</si>
  <si>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</si>
  <si>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</si>
  <si>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</si>
  <si>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</si>
  <si>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</si>
  <si>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</si>
  <si>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</si>
  <si>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</si>
  <si>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</si>
  <si>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</si>
  <si>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</si>
  <si>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</si>
  <si>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</si>
  <si>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</si>
  <si>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</si>
  <si>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</si>
  <si>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</si>
  <si>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</si>
  <si>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</si>
  <si>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</si>
  <si>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</si>
  <si>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</si>
  <si>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</si>
  <si>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</si>
  <si>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</si>
  <si>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</si>
  <si>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</si>
  <si>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</si>
  <si>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</si>
  <si>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</si>
  <si>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</si>
  <si>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</si>
  <si>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</si>
  <si>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</si>
  <si>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</si>
  <si>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</si>
  <si>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</si>
  <si>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</si>
  <si>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</si>
  <si>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</si>
  <si>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</si>
  <si>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</si>
  <si>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</si>
  <si>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</si>
  <si>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</si>
  <si>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</si>
  <si>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</si>
  <si>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</si>
  <si>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</si>
  <si>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</si>
  <si>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</si>
  <si>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</si>
  <si>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</si>
  <si>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</si>
  <si>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</si>
  <si>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</si>
  <si>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</si>
  <si>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</si>
  <si>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</si>
  <si>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</si>
  <si>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</si>
  <si>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</si>
  <si>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</si>
  <si>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</si>
  <si>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</si>
  <si>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</si>
  <si>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</si>
  <si>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</si>
  <si>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</si>
  <si>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</si>
  <si>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</si>
  <si>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</si>
  <si>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</si>
  <si>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</si>
  <si>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</si>
  <si>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</si>
  <si>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</si>
  <si>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</si>
  <si>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</si>
  <si>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</si>
  <si>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</si>
  <si>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</si>
  <si>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</si>
  <si>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</si>
  <si>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</si>
  <si>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</si>
  <si>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</si>
  <si>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</si>
  <si>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</si>
  <si>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</si>
  <si>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</si>
  <si>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</si>
  <si>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</si>
  <si>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</si>
  <si>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</si>
  <si>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</si>
  <si>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</si>
  <si>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</si>
  <si>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</si>
  <si>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</si>
  <si>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</si>
  <si>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</si>
  <si>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</si>
  <si>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</si>
  <si>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</si>
  <si>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</si>
  <si>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</si>
  <si>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</si>
  <si>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</si>
  <si>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</si>
  <si>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</si>
  <si>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</si>
  <si>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</si>
  <si>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</si>
  <si>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</si>
  <si>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</si>
  <si>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</si>
  <si>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</si>
  <si>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</si>
  <si>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</si>
  <si>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</si>
  <si>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</si>
  <si>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</si>
  <si>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</si>
  <si>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</si>
  <si>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</si>
  <si>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</si>
  <si>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</si>
  <si>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</si>
  <si>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</si>
  <si>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</si>
  <si>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</si>
  <si>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</si>
  <si>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</si>
  <si>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</si>
  <si>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</si>
  <si>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</si>
  <si>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</si>
  <si>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</si>
  <si>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</si>
  <si>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</si>
  <si>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</si>
  <si>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</si>
  <si>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</si>
  <si>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</si>
  <si>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</si>
  <si>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</si>
  <si>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</si>
  <si>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</si>
  <si>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</si>
  <si>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</si>
  <si>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</si>
  <si>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</si>
  <si>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</si>
  <si>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</si>
  <si>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</si>
  <si>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</si>
  <si>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</si>
  <si>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</si>
  <si>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</si>
  <si>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</si>
  <si>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</si>
  <si>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</si>
  <si>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</si>
  <si>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</si>
  <si>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</si>
  <si>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</si>
  <si>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</si>
  <si>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</si>
  <si>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</si>
  <si>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</si>
  <si>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</si>
  <si>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</si>
  <si>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</si>
  <si>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</si>
  <si>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</si>
  <si>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</si>
  <si>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</si>
  <si>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</si>
  <si>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</si>
  <si>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</si>
  <si>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</si>
  <si>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</si>
  <si>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</si>
  <si>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</si>
  <si>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</si>
  <si>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</si>
  <si>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</si>
  <si>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</si>
  <si>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</si>
  <si>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</si>
  <si>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</si>
  <si>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</si>
  <si>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</si>
  <si>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</si>
  <si>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</si>
  <si>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</si>
  <si>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</si>
  <si>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</si>
  <si>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</si>
  <si>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</si>
  <si>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</si>
  <si>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</si>
  <si>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</si>
  <si>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</si>
  <si>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</si>
  <si>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</si>
  <si>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</si>
  <si>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</si>
  <si>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</si>
  <si>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</si>
  <si>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</si>
  <si>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</si>
  <si>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</si>
  <si>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</si>
  <si>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</si>
  <si>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</si>
  <si>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</si>
  <si>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</si>
  <si>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</si>
  <si>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</si>
  <si>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</si>
  <si>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</si>
  <si>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</si>
  <si>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</si>
  <si>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</si>
  <si>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</si>
  <si>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</si>
  <si>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</si>
  <si>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</si>
  <si>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</si>
  <si>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</si>
  <si>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</si>
  <si>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</si>
  <si>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</si>
  <si>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</si>
  <si>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</si>
  <si>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</si>
  <si>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</si>
  <si>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</si>
  <si>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</si>
  <si>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</si>
  <si>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</si>
  <si>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</si>
  <si>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</si>
  <si>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</si>
  <si>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</si>
  <si>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</si>
  <si>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</si>
  <si>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</si>
  <si>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</si>
  <si>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</si>
  <si>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</si>
  <si>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</si>
  <si>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</si>
  <si>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</si>
  <si>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</si>
  <si>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</si>
  <si>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</si>
  <si>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</si>
  <si>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</si>
  <si>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</si>
  <si>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</si>
  <si>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</si>
  <si>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</si>
  <si>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</si>
  <si>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</si>
  <si>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</si>
  <si>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</si>
  <si>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</si>
  <si>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</si>
  <si>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</si>
  <si>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</si>
  <si>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</si>
  <si>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</si>
  <si>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</si>
  <si>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</si>
  <si>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</si>
  <si>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</si>
  <si>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</si>
  <si>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</si>
  <si>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</si>
  <si>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</si>
  <si>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</si>
  <si>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</si>
  <si>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</si>
  <si>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</si>
  <si>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</si>
  <si>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</si>
  <si>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</si>
  <si>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</si>
  <si>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</si>
  <si>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</si>
  <si>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</si>
  <si>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</si>
  <si>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</si>
  <si>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</si>
  <si>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</si>
  <si>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</si>
  <si>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</si>
  <si>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</si>
  <si>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</si>
  <si>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</si>
  <si>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</si>
  <si>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</si>
  <si>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</si>
  <si>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</si>
  <si>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</si>
  <si>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</si>
  <si>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</si>
  <si>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</si>
  <si>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</si>
  <si>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</si>
  <si>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</si>
  <si>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</si>
  <si>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</si>
  <si>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</si>
  <si>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</si>
  <si>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</si>
  <si>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</si>
  <si>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</si>
  <si>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</si>
  <si>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</si>
  <si>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</si>
  <si>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</si>
  <si>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</si>
  <si>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</si>
  <si>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</si>
  <si>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</si>
  <si>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</si>
  <si>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</si>
  <si>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</si>
  <si>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</si>
  <si>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</si>
  <si>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</si>
  <si>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</si>
  <si>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</si>
  <si>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</si>
  <si>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</si>
  <si>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</si>
  <si>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</si>
  <si>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</si>
  <si>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</si>
  <si>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</si>
  <si>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</si>
  <si>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</si>
  <si>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</si>
  <si>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</si>
  <si>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</si>
  <si>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</si>
  <si>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</si>
  <si>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</si>
  <si>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</si>
  <si>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</si>
  <si>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</si>
  <si>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</si>
  <si>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</si>
  <si>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</si>
  <si>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</si>
  <si>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</si>
  <si>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</si>
  <si>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</si>
  <si>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</si>
  <si>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</si>
  <si>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</si>
  <si>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</si>
  <si>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</si>
  <si>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</si>
  <si>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</si>
  <si>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</si>
  <si>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</si>
  <si>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</si>
  <si>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</si>
  <si>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</si>
  <si>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</si>
  <si>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</si>
  <si>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</si>
  <si>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</si>
  <si>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</si>
  <si>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</si>
  <si>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</si>
  <si>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</si>
  <si>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</si>
  <si>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</si>
  <si>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</si>
  <si>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</si>
  <si>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</si>
  <si>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</si>
  <si>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</si>
  <si>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</si>
  <si>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</si>
  <si>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</si>
  <si>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</si>
  <si>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</si>
  <si>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</si>
  <si>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</si>
  <si>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</si>
  <si>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</si>
  <si>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</si>
  <si>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</si>
  <si>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</si>
  <si>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</si>
  <si>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</si>
  <si>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</si>
  <si>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</si>
  <si>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</si>
  <si>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</si>
  <si>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</si>
  <si>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</si>
  <si>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</si>
  <si>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</si>
  <si>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</si>
  <si>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</si>
  <si>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</si>
  <si>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</si>
  <si>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</si>
  <si>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</si>
  <si>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</si>
  <si>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</si>
  <si>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</si>
  <si>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</si>
  <si>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</si>
  <si>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</si>
  <si>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</si>
  <si>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</si>
  <si>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</si>
  <si>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</si>
  <si>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</si>
  <si>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</si>
  <si>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</si>
  <si>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</si>
  <si>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</si>
  <si>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</si>
  <si>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</si>
  <si>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</si>
  <si>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</si>
  <si>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</si>
  <si>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</si>
  <si>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</si>
  <si>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</si>
  <si>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</si>
  <si>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</si>
  <si>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</si>
  <si>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</si>
  <si>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</si>
  <si>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</si>
  <si>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</si>
  <si>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</si>
  <si>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</si>
  <si>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</si>
  <si>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</si>
  <si>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</si>
  <si>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</si>
  <si>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</si>
  <si>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</si>
  <si>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</si>
  <si>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</si>
  <si>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</si>
  <si>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</si>
  <si>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</si>
  <si>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</si>
  <si>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</si>
  <si>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</si>
  <si>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</si>
  <si>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</si>
  <si>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</si>
  <si>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</si>
  <si>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</si>
  <si>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</si>
  <si>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</si>
  <si>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</si>
  <si>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</si>
  <si>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</si>
  <si>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</si>
  <si>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</si>
  <si>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</si>
  <si>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</si>
  <si>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</si>
  <si>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</si>
  <si>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</si>
  <si>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</si>
  <si>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</si>
  <si>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</si>
  <si>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</si>
  <si>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</si>
  <si>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</si>
  <si>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</si>
  <si>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</si>
  <si>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</si>
  <si>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</si>
  <si>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</si>
  <si>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</si>
  <si>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</si>
  <si>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</si>
  <si>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</si>
  <si>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</si>
  <si>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</si>
  <si>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</si>
  <si>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</si>
  <si>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</si>
  <si>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</si>
  <si>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</si>
  <si>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</si>
  <si>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</si>
  <si>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</si>
  <si>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</si>
  <si>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</si>
  <si>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</si>
  <si>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</si>
  <si>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</si>
  <si>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</si>
  <si>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</si>
  <si>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</si>
  <si>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</si>
  <si>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</si>
  <si>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</si>
  <si>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</si>
  <si>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</si>
  <si>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</si>
  <si>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</si>
  <si>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</si>
  <si>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</si>
  <si>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</si>
  <si>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</si>
  <si>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</si>
  <si>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</si>
  <si>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</si>
  <si>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</si>
  <si>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</si>
  <si>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</si>
  <si>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</si>
  <si>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</si>
  <si>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</si>
  <si>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</si>
  <si>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</si>
  <si>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</si>
  <si>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</si>
  <si>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</si>
  <si>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</si>
  <si>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</si>
  <si>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</si>
  <si>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</si>
  <si>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</si>
  <si>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</si>
  <si>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</si>
  <si>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</si>
  <si>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</si>
  <si>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</si>
  <si>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</si>
  <si>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</si>
  <si>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</si>
  <si>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</si>
  <si>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</si>
  <si>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</si>
  <si>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</si>
  <si>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</si>
  <si>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</si>
  <si>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</si>
  <si>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</si>
  <si>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</si>
  <si>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</si>
  <si>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</si>
  <si>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</si>
  <si>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</si>
  <si>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</si>
  <si>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</si>
  <si>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</si>
  <si>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</si>
  <si>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</si>
  <si>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</si>
  <si>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</si>
  <si>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</si>
  <si>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</si>
  <si>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</si>
  <si>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</si>
  <si>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</si>
  <si>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</si>
  <si>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</si>
  <si>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</si>
  <si>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</si>
  <si>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</si>
  <si>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</si>
  <si>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</si>
  <si>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</si>
  <si>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</si>
  <si>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</si>
  <si>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</si>
  <si>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</si>
  <si>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</si>
  <si>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</si>
  <si>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</si>
  <si>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</si>
  <si>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</si>
  <si>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</si>
  <si>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</si>
  <si>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</si>
  <si>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</si>
  <si>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</si>
  <si>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</si>
  <si>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</si>
  <si>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</si>
  <si>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</si>
  <si>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</si>
  <si>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</si>
  <si>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</si>
  <si>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</si>
  <si>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</si>
  <si>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</si>
  <si>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</si>
  <si>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</si>
  <si>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</si>
  <si>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</si>
  <si>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</si>
  <si>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</si>
  <si>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</si>
  <si>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</si>
  <si>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</si>
  <si>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</si>
  <si>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</si>
  <si>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</si>
  <si>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</si>
  <si>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</si>
  <si>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</si>
  <si>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</si>
  <si>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</si>
  <si>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</si>
  <si>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</si>
  <si>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</si>
  <si>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</si>
  <si>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</si>
  <si>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</si>
  <si>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</si>
  <si>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</si>
  <si>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</si>
  <si>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</si>
  <si>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</si>
  <si>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</si>
  <si>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</si>
  <si>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</si>
  <si>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</si>
  <si>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</si>
  <si>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</si>
  <si>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</si>
  <si>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</si>
  <si>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</si>
  <si>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</si>
  <si>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</si>
  <si>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</si>
  <si>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</si>
  <si>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</si>
  <si>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</si>
  <si>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</si>
  <si>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</si>
  <si>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</si>
  <si>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</si>
  <si>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</si>
  <si>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</si>
  <si>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</si>
  <si>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</si>
  <si>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</si>
  <si>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</si>
  <si>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</si>
  <si>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</si>
  <si>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</si>
  <si>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</si>
  <si>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</si>
  <si>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</si>
  <si>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</si>
  <si>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</si>
  <si>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</si>
  <si>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</si>
  <si>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</si>
  <si>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</si>
  <si>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</si>
  <si>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</si>
  <si>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</si>
  <si>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</si>
  <si>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</si>
  <si>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</si>
  <si>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</si>
  <si>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</si>
  <si>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</si>
  <si>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</si>
  <si>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</si>
  <si>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</si>
  <si>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</si>
  <si>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</si>
  <si>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</si>
  <si>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</si>
  <si>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</si>
  <si>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</si>
  <si>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</si>
  <si>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</si>
  <si>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</si>
  <si>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</si>
  <si>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</si>
  <si>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</si>
  <si>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</si>
  <si>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</si>
  <si>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</si>
  <si>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</si>
  <si>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</si>
  <si>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</si>
  <si>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</si>
  <si>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</si>
  <si>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</si>
  <si>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</si>
  <si>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</si>
  <si>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</si>
  <si>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</si>
  <si>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</si>
  <si>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</si>
  <si>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</si>
  <si>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</si>
  <si>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</si>
  <si>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</si>
  <si>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</si>
  <si>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</si>
  <si>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</si>
  <si>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</si>
  <si>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</si>
  <si>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</si>
  <si>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</si>
  <si>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</si>
  <si>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</si>
  <si>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</si>
  <si>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</si>
  <si>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</si>
  <si>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</si>
  <si>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</si>
  <si>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</si>
  <si>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</si>
  <si>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</si>
  <si>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</si>
  <si>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</si>
  <si>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</si>
  <si>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</si>
  <si>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</si>
  <si>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</si>
  <si>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</si>
  <si>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</si>
  <si>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</si>
  <si>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</si>
  <si>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</si>
  <si>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</si>
  <si>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</si>
  <si>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</si>
  <si>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</si>
  <si>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</si>
  <si>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</si>
  <si>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</si>
  <si>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</si>
  <si>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</si>
  <si>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</si>
  <si>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</si>
  <si>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</si>
  <si>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</si>
  <si>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</si>
  <si>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</si>
  <si>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</si>
  <si>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</si>
  <si>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</si>
  <si>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</si>
  <si>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</si>
  <si>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</si>
  <si>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</si>
  <si>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</si>
  <si>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</si>
  <si>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</si>
  <si>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</si>
  <si>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</si>
  <si>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</si>
  <si>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</si>
  <si>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</si>
  <si>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</si>
  <si>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</si>
  <si>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</si>
  <si>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</si>
  <si>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</si>
  <si>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</si>
  <si>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</si>
  <si>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</si>
  <si>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</si>
  <si>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</si>
  <si>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</si>
  <si>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</si>
  <si>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</si>
  <si>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</si>
  <si>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</si>
  <si>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</si>
  <si>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</si>
  <si>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</si>
  <si>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</si>
  <si>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</si>
  <si>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</si>
  <si>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</si>
  <si>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</si>
  <si>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</si>
  <si>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</si>
  <si>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</si>
  <si>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</si>
  <si>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</si>
  <si>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</si>
  <si>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</si>
  <si>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</si>
  <si>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</si>
  <si>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</si>
  <si>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</si>
  <si>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</si>
  <si>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</si>
  <si>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</si>
  <si>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</si>
  <si>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</si>
  <si>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</si>
  <si>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</si>
  <si>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</si>
  <si>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</si>
  <si>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</si>
  <si>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</si>
  <si>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</si>
  <si>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</si>
  <si>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</si>
  <si>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</si>
  <si>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</si>
  <si>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</si>
  <si>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</si>
  <si>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</si>
  <si>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</si>
  <si>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</si>
  <si>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</si>
  <si>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</si>
  <si>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</si>
  <si>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</si>
  <si>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</si>
  <si>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</si>
  <si>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</si>
  <si>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</si>
  <si>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</si>
  <si>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</si>
  <si>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</si>
  <si>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</si>
  <si>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</si>
  <si>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</si>
  <si>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</si>
  <si>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</si>
  <si>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</si>
  <si>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</si>
  <si>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</si>
  <si>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</si>
  <si>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</si>
  <si>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</si>
  <si>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</si>
  <si>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</si>
  <si>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</si>
  <si>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</si>
  <si>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</si>
  <si>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</si>
  <si>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</si>
  <si>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</si>
  <si>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</si>
  <si>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</si>
  <si>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</si>
  <si>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</si>
  <si>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</si>
  <si>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</si>
  <si>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</si>
  <si>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</si>
  <si>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</si>
  <si>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</si>
  <si>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</si>
  <si>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</si>
  <si>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</si>
  <si>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</si>
  <si>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</si>
  <si>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</si>
  <si>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</si>
  <si>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</si>
  <si>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</si>
  <si>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</si>
  <si>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</si>
  <si>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</si>
  <si>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</si>
  <si>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</si>
  <si>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</si>
  <si>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</si>
  <si>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</si>
  <si>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</si>
  <si>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</si>
  <si>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</si>
  <si>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</si>
  <si>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</si>
  <si>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</si>
  <si>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</si>
  <si>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</si>
  <si>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</si>
  <si>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</si>
  <si>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</si>
  <si>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</si>
  <si>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</si>
  <si>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</si>
  <si>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</si>
  <si>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</si>
  <si>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</si>
  <si>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</si>
  <si>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</si>
  <si>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</si>
  <si>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</si>
  <si>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</si>
  <si>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</si>
  <si>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</si>
  <si>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</si>
  <si>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</si>
  <si>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</si>
  <si>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</si>
  <si>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</si>
  <si>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</si>
  <si>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</si>
  <si>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</si>
  <si>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</si>
  <si>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</si>
  <si>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</si>
  <si>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</si>
  <si>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</si>
  <si>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</si>
  <si>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</si>
  <si>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</si>
  <si>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</si>
  <si>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</si>
  <si>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</si>
  <si>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</si>
  <si>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</si>
  <si>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</si>
  <si>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</si>
  <si>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</si>
  <si>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</si>
  <si>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</si>
  <si>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</si>
  <si>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</si>
  <si>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</si>
  <si>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</si>
  <si>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</si>
  <si>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</si>
  <si>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</si>
  <si>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</si>
  <si>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</si>
  <si>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</si>
  <si>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</si>
  <si>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</si>
  <si>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</si>
  <si>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</si>
  <si>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</si>
  <si>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</si>
  <si>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</si>
  <si>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</si>
  <si>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</si>
  <si>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</si>
  <si>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</si>
  <si>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</si>
  <si>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</si>
  <si>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</si>
  <si>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</si>
  <si>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</si>
  <si>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</si>
  <si>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</si>
  <si>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</si>
  <si>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</si>
  <si>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</si>
  <si>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</si>
  <si>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</si>
  <si>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</si>
  <si>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</si>
  <si>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</si>
  <si>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</si>
  <si>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</si>
  <si>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</si>
  <si>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</si>
  <si>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</si>
  <si>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</si>
  <si>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</si>
  <si>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</si>
  <si>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</si>
  <si>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</si>
  <si>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</si>
  <si>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</si>
  <si>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</si>
  <si>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</si>
  <si>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</si>
  <si>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</si>
  <si>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</si>
  <si>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</si>
  <si>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</si>
  <si>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</si>
  <si>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</si>
  <si>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</si>
  <si>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</si>
  <si>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</si>
  <si>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</si>
  <si>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</si>
  <si>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</si>
  <si>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</si>
  <si>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</si>
  <si>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</si>
  <si>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</si>
  <si>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</si>
  <si>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</si>
  <si>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</si>
  <si>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</si>
  <si>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</si>
  <si>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</si>
  <si>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</si>
  <si>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</si>
  <si>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</si>
  <si>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</si>
  <si>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</si>
  <si>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</si>
  <si>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</si>
  <si>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</si>
  <si>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</si>
  <si>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</si>
  <si>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</si>
  <si>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</si>
  <si>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</si>
  <si>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</si>
  <si>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</si>
  <si>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</si>
  <si>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</si>
  <si>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</si>
  <si>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</si>
  <si>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</si>
  <si>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</si>
  <si>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</si>
  <si>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</si>
  <si>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</si>
  <si>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</si>
  <si>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</si>
  <si>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</si>
  <si>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</si>
  <si>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</si>
  <si>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</si>
  <si>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</si>
  <si>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</si>
  <si>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</si>
  <si>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</si>
  <si>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</si>
  <si>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</si>
  <si>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</si>
  <si>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</si>
  <si>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</si>
  <si>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</si>
  <si>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</si>
  <si>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</si>
  <si>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</si>
  <si>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</si>
  <si>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</si>
  <si>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</si>
  <si>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</si>
  <si>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</si>
  <si>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</si>
  <si>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</si>
  <si>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</si>
  <si>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</si>
  <si>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</si>
  <si>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</si>
  <si>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</si>
  <si>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</si>
  <si>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</si>
  <si>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</si>
  <si>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</si>
  <si>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</si>
  <si>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</si>
  <si>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</si>
  <si>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</si>
  <si>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</si>
  <si>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</si>
  <si>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</si>
  <si>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</si>
  <si>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</si>
  <si>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</si>
  <si>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</si>
  <si>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</si>
  <si>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</si>
  <si>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</si>
  <si>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</si>
  <si>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</si>
  <si>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</si>
  <si>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</si>
  <si>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</si>
  <si>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</si>
  <si>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</si>
  <si>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</si>
  <si>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</si>
  <si>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</si>
  <si>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</si>
  <si>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</si>
  <si>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</si>
  <si>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</si>
  <si>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</si>
  <si>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</si>
  <si>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</si>
  <si>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</si>
  <si>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</si>
  <si>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</si>
  <si>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</si>
  <si>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</si>
  <si>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</si>
  <si>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</si>
  <si>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</si>
  <si>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</si>
  <si>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</si>
  <si>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</si>
  <si>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</si>
  <si>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</si>
  <si>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</si>
  <si>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</si>
  <si>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</si>
  <si>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</si>
  <si>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</si>
  <si>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</si>
  <si>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</si>
  <si>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</si>
  <si>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</si>
  <si>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</si>
  <si>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</si>
  <si>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</si>
  <si>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</si>
  <si>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PCM-20251001-00000339</t>
  </si>
  <si>
    <t>site was access night &amp; ETA 20 min</t>
  </si>
  <si>
    <t>PCM-20251001-00000482</t>
  </si>
  <si>
    <t>site was access night &amp; ETA 15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</si>
  <si>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</si>
  <si>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</si>
  <si>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</si>
  <si>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</si>
  <si>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</si>
  <si>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</si>
  <si>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</si>
  <si>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</si>
  <si>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</si>
  <si>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usf0694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</si>
  <si>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</si>
  <si>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</si>
  <si>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</si>
  <si>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</si>
  <si>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</si>
  <si>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</si>
  <si>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</si>
  <si>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</si>
  <si>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</si>
  <si>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</si>
  <si>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25 mins</t>
  </si>
  <si>
    <t>PCM-20251001-00000509</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</si>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</sst>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A4" sqref="A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268.34403622685204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14.723052430555981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6.9371874997159466E-2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45931.292462152778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45931.292462152778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45931.292462152778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45931.292462152778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45931.292462152778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45931.292462152778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45931.292462152778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45931.292462152778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45931.292462152778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45931.292462152778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45931.292462152778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45931.292462152778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45931.292462152778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45931.292462152778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45931.292462152778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45931.292462152778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45931.292462152778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45931.292462152778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45931.292462152778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45931.292462152778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45931.292462152778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45931.292462152778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45931.292462152778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45931.292462152778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45931.292462152778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45931.292462152778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45931.292462152778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45931.292462152778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45931.292462152778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45931.292462152778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45931.292462152778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45931.292462152778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45931.292462152778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45931.292462152778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45931.292462152778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45931.292462152778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45931.292462152778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45931.292462152778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45931.292462152778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45931.292462152778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45931.292462152778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45931.292462152778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45931.292462152778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45931.292462152778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45931.292462152778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45931.292462152778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45931.292462152778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45931.292462152778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45931.292462152778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45931.292462152778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45931.292462152778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45931.292462152778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45931.292462152778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45931.292462152778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45931.292462152778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45931.292462152778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45931.292462152778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45931.292462152778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45931.292462152778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45931.292462152778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45931.292462152778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45931.292462152778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45931.292462152778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45931.292462152778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45931.292462152778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45931.292462152778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45931.292462152778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45931.292462152778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45931.292462152778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45931.292462152778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45931.292462152778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45931.292462152778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45931.292462152778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45931.292462152778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45931.292462152778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45931.292462152778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45931.292462152778</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45931.292462152778</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AF41F2C4-9D0F-41E5-9953-37EE078C2081}"/>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239.64067974536738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124.56537881944678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106.29262418981671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8.0668950231483905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0.27978854166576639</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0.11346909722487908</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39062</v>
      </c>
      <c r="B9" s="18" t="str">
        <f>IFERROR(VLOOKUP(D9,DB!A:K,11,0),"")</f>
        <v>R2</v>
      </c>
      <c r="C9" s="18">
        <v>1</v>
      </c>
      <c r="D9" s="18" t="s">
        <v>29280</v>
      </c>
      <c r="E9" s="131" t="s">
        <v>38964</v>
      </c>
      <c r="F9" s="132">
        <v>45931.251909722225</v>
      </c>
      <c r="G9" s="133">
        <f ca="1">IFERROR(NOW()-F9,"-")</f>
        <v>4.0552430553361773E-2</v>
      </c>
      <c r="H9" s="132">
        <v>45931.246111111112</v>
      </c>
      <c r="I9" s="18" t="str">
        <f>IFERROR(VLOOKUP(D9,DB!A:F,6,0),"")</f>
        <v>Power cube</v>
      </c>
      <c r="J9" s="18" t="str">
        <f>IFERROR(VLOOKUP(D9,DB!A:G,7,0),"")</f>
        <v>Good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6"/>
      <c r="E10" s="131"/>
      <c r="F10" s="132"/>
      <c r="G10" s="133">
        <f ca="1">IFERROR(NOW()-F10,"-")</f>
        <v>45931.292462152778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45931.292462152778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45931.292462152778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45931.292462152778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45931.292462152778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45931.292462152778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45931.292462152778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45931.292462152778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45931.292462152778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45931.292462152778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45931.292462152778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45931.292462152778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45931.292462152778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45931.292462152778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45931.292462152778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45931.292462152778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45931.292462152778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45931.292462152778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45931.292462152778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45931.292462152778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45931.292462152778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45931.292462152778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45931.292462152778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45931.292462152778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45931.292462152778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45931.292462152778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45931.292462152778</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45931.292462152778</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45931.292462152778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45931.292462152778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45931.292462152778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45931.292462152778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45931.292462152778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45931.292462152778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45931.292462152778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45931.292462152778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45931.292462152778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45931.292462152778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45931.292462152778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45931.292462152778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45931.292462152778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45931.292462152778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45931.292462152778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45931.292462152778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45931.292462152778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45931.292462152778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45931.292462152778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45931.292462152778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45931.292462152778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45931.292462152778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45931.292462152778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45931.292462152778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45931.292462152778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45931.292462152778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45931.292462152778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45931.292462152778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45931.292462152778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45931.292462152778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45931.292462152778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45931.292462152778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45931.292462152778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45931.292462152778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45931.292462152778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45931.292462152778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45931.292462152778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45931.292462152778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45931.292462152778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45931.292462152778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45931.292462152778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45931.292462152778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45931.292462152778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45931.292462152778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45931.292462152778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45931.292462152778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45931.292462152778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45931.292462152778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45931.292462152778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45931.292462152778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45931.292462152778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45931.292462152778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45931.292462152778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45931.292462152778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45931.292462152778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45931.292462152778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45931.292462152778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45931.292462152778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45931.292462152778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45931.292462152778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45931.292462152778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45931.292462152778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45931.292462152778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45931.292462152778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45931.292462152778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45931.292462152778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45931.292462152778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45931.292462152778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45931.292462152778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45931.292462152778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45931.292462152778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45931.292462152778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45931.292462152778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45931.292462152778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45931.292462152778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45931.292462152778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45931.292462152778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45931.292462152778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45931.292462152778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45931.292462152778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45931.292462152778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45931.292462152778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45931.292462152778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45931.292462152778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45931.292462152778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45931.292462152778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45931.292462152778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45931.292462152778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45931.292462152778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45931.292462152778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45931.292462152778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45931.292462152778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45931.292462152778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45931.292462152778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45931.292462152778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45931.292462152778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45931.292462152778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45931.292462152778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45931.292462152778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45931.292462152778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45931.292462152778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45931.292462152778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45931.292462152778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45931.292462152778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45931.292462152778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45931.292462152778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45931.292462152778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45931.292462152778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45931.292462152778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45931.292462152778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45931.292462152778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45931.292462152778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45931.292462152778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45931.292462152778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45931.292462152778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45931.292462152778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45931.292462152778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45931.292462152778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45931.292462152778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45931.292462152778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45931.292462152778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45931.292462152778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45931.292462152778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45931.292462152778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45931.292462152778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45931.292462152778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45931.292462152778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45931.292462152778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45931.292462152778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45931.292462152778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45931.292462152778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45931.292462152778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45931.292462152778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45931.292462152778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45931.292462152778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45931.292462152778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45931.292462152778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45931.292462152778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45931.292462152778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45931.292462152778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45931.292462152778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45931.292462152778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45931.292462152778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45931.292462152778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45931.292462152778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45931.292462152778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45931.292462152778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45931.292462152778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45931.292462152778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45931.292462152778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45931.292462152778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45931.292462152778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45931.292462152778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45931.292462152778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45931.292462152778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45931.292462152778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45931.292462152778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45931.292462152778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45931.292462152778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45931.292462152778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45931.292462152778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45931.292462152778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45931.292462152778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45931.292462152778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45931.292462152778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45931.292462152778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45931.292462152778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45931.292462152778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45931.292462152778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45931.292462152778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45931.292462152778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45931.292462152778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45931.292462152778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45931.292462152778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45931.292462152778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45931.292462152778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45931.292462152778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45931.292462152778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45931.292462152778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45931.292462152778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45931.292462152778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45931.292462152778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45931.292462152778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45931.292462152778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45931.292462152778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45931.292462152778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45931.292462152778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45931.292462152778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45931.292462152778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45931.292462152778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45931.292462152778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45931.292462152778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45931.292462152778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45931.292462152778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45931.292462152778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45931.292462152778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45931.292462152778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45931.292462152778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45931.292462152778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45931.292462152778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45931.292462152778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45931.292462152778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45931.292462152778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45931.292462152778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45931.292462152778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45931.292462152778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45931.292462152778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45931.292462152778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45931.292462152778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45931.292462152778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45931.292462152778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45931.292462152778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45931.292462152778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45931.292462152778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45931.292462152778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45931.292462152778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45931.292462152778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45931.292462152778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45931.292462152778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45931.292462152778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45931.292462152778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45931.292462152778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45931.292462152778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45931.292462152778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45931.292462152778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45931.292462152778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45931.292462152778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45931.292462152778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45931.292462152778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45931.292462152778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45931.292462152778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45931.292462152778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45931.292462152778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45931.292462152778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45931.292462152778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45931.292462152778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45931.292462152778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45931.292462152778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45931.292462152778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45931.292462152778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45931.292462152778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45931.292462152778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45931.292462152778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45931.292462152778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45931.292462152778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45931.292462152778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45931.292462152778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45931.292462152778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45931.292462152778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45931.292462152778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45931.292462152778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45931.292462152778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45931.292462152778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45931.292462152778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45931.292462152778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45931.292462152778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45931.292462152778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45931.292462152778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45931.292462152778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45931.292462152778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45931.292462152778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45931.292462152778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45931.292462152778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45931.292462152778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45931.292462152778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45931.292462152778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45931.292462152778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45931.292462152778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45931.292462152778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45931.292462152778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45931.292462152778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45931.292462152778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45931.292462152778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45931.292462152778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45931.292462152778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45931.292462152778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45931.292462152778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45931.292462152778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45931.292462152778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45931.292462152778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45931.292462152778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45931.292462152778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45931.292462152778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45931.292462152778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45931.292462152778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45931.292462152778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45931.292462152778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45931.292462152778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45931.292462152778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45931.292462152778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45931.292462152778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45931.292462152778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45931.292462152778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45931.292462152778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45931.292462152778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45931.292462152778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45931.292462152778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45931.292462152778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45931.292462152778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45931.292462152778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45931.292462152778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45931.292462152778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45931.292462152778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45931.292462152778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45931.292462152778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45931.292462152778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45931.292462152778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45931.292462152778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45931.292462152778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45931.292462152778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45931.292462152778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45931.292462152778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45931.292462152778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45931.292462152778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45931.292462152778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45931.292462152778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45931.292462152778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45931.292462152778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45931.292462152778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45931.292462152778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45931.292462152778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45931.292462152778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45931.292462152778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45931.292462152778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45931.292462152778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45931.292462152778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45931.292462152778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45931.292462152778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45931.292462152778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45931.292462152778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45931.292462152778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45931.292462152778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45931.292462152778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45931.292462152778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45931.292462152778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45931.292462152778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45931.292462152778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45931.292462152778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45931.292462152778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45931.292462152778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45931.292462152778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45931.292462152778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45931.292462152778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45931.292462152778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45931.292462152778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45931.292462152778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45931.292462152778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45931.292462152778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45931.292462152778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45931.292462152778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45931.292462152778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45931.292462152778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45931.292462152778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45931.292462152778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45931.292462152778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45931.292462152778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45931.292462152778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45931.292462152778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45931.292462152778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45931.292462152778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45931.292462152778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45931.292462152778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45931.292462152778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45931.292462152778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45931.292462152778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45931.292462152778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45931.292462152778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45931.292462152778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45931.292462152778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45931.292462152778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45931.292462152778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45931.292462152778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45931.292462152778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45931.292462152778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45931.292462152778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45931.292462152778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45931.292462152778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45931.292462152778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45931.292462152778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45931.292462152778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45931.292462152778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45931.292462152778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45931.292462152778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45931.292462152778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45931.292462152778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45931.292462152778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45931.292462152778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45931.292462152778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45931.292462152778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45931.292462152778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45931.292462152778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45931.292462152778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45931.292462152778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45931.292462152778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45931.292462152778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45931.292462152778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45931.292462152778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45931.292462152778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45931.292462152778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45931.292462152778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45931.292462152778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45931.292462152778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45931.292462152778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45931.292462152778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45931.292462152778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45931.292462152778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45931.292462152778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45931.292462152778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45931.292462152778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45931.292462152778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45931.292462152778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45931.292462152778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45931.292462152778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45931.292462152778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45931.292462152778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45931.292462152778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45931.292462152778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45931.292462152778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45931.292462152778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45931.292462152778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45931.292462152778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45931.292462152778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45931.292462152778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45931.292462152778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45931.292462152778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45931.292462152778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45931.292462152778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45931.292462152778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45931.292462152778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45931.292462152778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45931.292462152778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45931.292462152778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45931.292462152778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45931.292462152778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45931.292462152778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45931.292462152778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45931.292462152778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45931.292462152778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45931.292462152778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45931.292462152778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45931.292462152778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45931.292462152778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45931.292462152778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45931.292462152778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45931.292462152778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45931.292462152778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45931.292462152778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45931.292462152778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45931.292462152778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45931.292462152778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45931.292462152778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45931.292462152778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45931.292462152778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45931.292462152778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45931.292462152778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45931.292462152778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45931.292462152778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45931.292462152778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45931.292462152778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45931.292462152778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45931.292462152778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45931.292462152778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45931.292462152778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45931.292462152778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45931.292462152778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45931.292462152778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45931.292462152778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45931.292462152778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45931.292462152778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45931.292462152778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45931.292462152778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45931.292462152778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45931.292462152778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45931.292462152778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45931.292462152778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45931.292462152778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45931.292462152778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45931.292462152778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45931.292462152778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45931.292462152778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45931.292462152778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45931.292462152778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45931.292462152778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45931.292462152778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45931.292462152778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45931.292462152778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45931.292462152778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45931.292462152778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45931.292462152778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45931.292462152778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45931.292462152778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45931.292462152778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45931.292462152778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45931.292462152778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45931.292462152778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45931.292462152778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45931.292462152778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45931.292462152778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45931.292462152778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45931.292462152778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45931.292462152778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45931.292462152778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45931.292462152778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45931.292462152778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45931.292462152778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45931.292462152778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45931.292462152778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45931.292462152778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45931.292462152778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45931.292462152778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45931.292462152778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45931.292462152778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45931.292462152778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45931.292462152778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45931.292462152778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45931.292462152778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45931.292462152778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45931.292462152778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45931.292462152778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45931.292462152778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45931.292462152778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45931.292462152778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45931.292462152778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45931.292462152778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45931.292462152778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45931.292462152778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45931.292462152778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45931.292462152778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45931.292462152778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45931.292462152778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45931.292462152778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45931.292462152778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45931.292462152778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45931.292462152778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45931.292462152778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45931.292462152778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45931.292462152778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45931.292462152778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45931.292462152778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45931.292462152778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45931.292462152778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45931.292462152778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45931.292462152778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45931.292462152778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45931.292462152778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45931.292462152778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45931.292462152778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45931.292462152778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45931.292462152778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45931.292462152778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45931.292462152778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45931.292462152778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45931.292462152778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45931.292462152778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45931.292462152778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45931.292462152778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45931.292462152778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45931.292462152778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45931.292462152778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45931.292462152778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45931.292462152778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45931.292462152778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45931.292462152778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45931.292462152778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45931.292462152778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45931.292462152778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45931.292462152778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45931.292462152778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45931.292462152778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45931.292462152778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45931.292462152778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45931.292462152778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45931.292462152778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45931.292462152778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45931.292462152778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45931.292462152778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45931.292462152778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45931.292462152778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45931.292462152778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45931.292462152778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45931.292462152778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45931.292462152778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45931.292462152778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45931.292462152778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45931.292462152778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45931.292462152778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45931.292462152778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45931.292462152778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45931.292462152778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45931.292462152778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45931.292462152778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45931.292462152778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45931.292462152778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45931.292462152778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45931.292462152778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45931.292462152778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45931.292462152778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45931.292462152778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45931.292462152778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45931.292462152778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45931.292462152778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45931.292462152778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45931.292462152778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45931.292462152778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45931.292462152778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45931.292462152778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45931.292462152778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45931.292462152778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45931.292462152778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45931.292462152778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45931.292462152778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45931.292462152778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45931.292462152778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45931.292462152778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45931.292462152778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45931.292462152778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45931.292462152778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45931.292462152778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45931.292462152778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45931.292462152778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45931.292462152778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45931.292462152778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45931.292462152778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45931.292462152778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45931.292462152778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45931.292462152778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45931.292462152778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45931.292462152778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45931.292462152778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45931.292462152778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45931.292462152778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45931.292462152778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45931.292462152778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45931.292462152778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45931.292462152778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45931.292462152778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45931.292462152778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45931.292462152778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45931.292462152778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45931.292462152778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45931.292462152778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45931.292462152778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45931.292462152778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45931.292462152778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45931.292462152778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45931.292462152778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45931.292462152778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45931.292462152778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45931.292462152778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45931.292462152778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45931.292462152778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45931.292462152778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45931.292462152778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45931.292462152778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45931.292462152778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45931.292462152778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45931.292462152778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45931.292462152778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45931.292462152778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45931.292462152778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45931.292462152778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45931.292462152778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45931.292462152778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45931.292462152778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45931.292462152778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45931.292462152778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45931.292462152778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45931.292462152778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45931.292462152778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45931.292462152778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45931.292462152778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45931.292462152778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45931.292462152778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45931.292462152778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45931.292462152778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45931.292462152778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45931.292462152778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45931.292462152778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45931.292462152778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45931.292462152778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45931.292462152778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45931.292462152778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45931.292462152778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45931.292462152778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45931.292462152778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45931.292462152778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45931.292462152778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45931.292462152778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45931.292462152778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45931.292462152778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45931.292462152778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45931.292462152778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45931.292462152778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45931.292462152778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45931.292462152778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45931.292462152778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45931.292462152778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45931.292462152778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45931.292462152778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45931.292462152778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45931.292462152778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45931.292462152778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45931.292462152778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45931.292462152778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45931.292462152778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45931.292462152778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45931.292462152778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45931.292462152778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45931.292462152778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45931.292462152778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45931.292462152778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45931.292462152778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45931.292462152778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45931.292462152778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45931.292462152778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45931.292462152778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45931.292462152778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45931.292462152778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45931.292462152778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45931.292462152778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45931.292462152778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45931.292462152778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45931.292462152778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45931.292462152778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45931.292462152778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45931.292462152778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45931.292462152778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45931.292462152778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45931.292462152778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45931.292462152778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45931.292462152778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45931.292462152778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45931.292462152778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45931.292462152778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45931.292462152778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45931.292462152778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45931.292462152778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45931.292462152778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45931.292462152778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45931.292462152778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45931.292462152778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45931.292462152778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45931.292462152778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45931.292462152778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45931.292462152778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45931.292462152778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45931.292462152778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45931.292462152778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45931.292462152778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45931.292462152778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45931.292462152778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45931.292462152778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45931.292462152778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45931.292462152778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45931.292462152778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45931.292462152778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45931.292462152778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45931.292462152778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45931.292462152778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45931.292462152778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45931.292462152778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45931.292462152778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45931.292462152778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45931.292462152778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45931.292462152778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45931.292462152778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45931.292462152778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45931.292462152778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45931.292462152778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45931.292462152778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45931.292462152778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45931.292462152778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45931.292462152778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45931.292462152778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45931.292462152778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45931.292462152778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45931.292462152778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45931.292462152778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45931.292462152778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45931.292462152778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45931.292462152778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45931.292462152778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45931.292462152778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45931.292462152778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45931.292462152778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45931.292462152778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45931.292462152778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45931.292462152778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45931.292462152778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45931.292462152778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45931.292462152778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45931.292462152778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45931.292462152778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45931.292462152778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45931.292462152778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45931.292462152778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45931.292462152778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45931.292462152778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45931.292462152778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45931.292462152778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45931.292462152778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45931.292462152778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45931.292462152778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45931.292462152778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45931.292462152778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45931.292462152778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45931.292462152778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45931.292462152778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45931.292462152778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45931.292462152778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45931.292462152778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45931.292462152778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45931.292462152778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45931.292462152778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45931.292462152778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45931.292462152778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45931.292462152778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45931.292462152778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45931.292462152778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45931.292462152778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45931.292462152778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45931.292462152778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45931.292462152778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45931.292462152778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45931.292462152778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45931.292462152778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45931.292462152778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45931.292462152778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45931.292462152778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45931.292462152778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45931.292462152778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45931.292462152778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45931.292462152778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45931.292462152778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45931.292462152778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45931.292462152778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45931.292462152778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45931.292462152778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45931.292462152778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45931.292462152778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45931.292462152778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45931.292462152778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45931.292462152778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45931.292462152778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45931.292462152778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45931.292462152778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45931.292462152778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45931.292462152778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45931.292462152778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45931.292462152778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45931.292462152778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45931.292462152778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45931.292462152778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45931.292462152778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45931.292462152778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45931.292462152778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45931.292462152778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45931.292462152778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45931.292462152778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45931.292462152778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45931.292462152778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45931.292462152778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45931.292462152778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45931.292462152778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45931.292462152778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45931.292462152778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45931.292462152778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45931.292462152778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45931.292462152778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45931.292462152778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45931.292462152778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45931.292462152778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45931.292462152778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45931.292462152778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45931.292462152778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45931.292462152778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45931.292462152778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45931.292462152778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45931.292462152778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45931.292462152778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45931.292462152778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45931.292462152778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45931.292462152778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45931.292462152778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45931.292462152778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45931.292462152778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45931.292462152778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45931.292462152778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45931.292462152778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45931.292462152778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45931.292462152778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45931.292462152778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45931.292462152778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45931.292462152778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45931.292462152778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45931.292462152778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45931.292462152778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45931.292462152778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45931.292462152778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45931.292462152778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45931.292462152778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45931.292462152778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45931.292462152778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45931.292462152778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45931.292462152778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45931.292462152778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45931.292462152778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45931.292462152778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45931.292462152778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45931.292462152778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45931.292462152778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45931.292462152778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45931.292462152778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45931.292462152778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45931.292462152778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45931.292462152778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45931.292462152778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45931.292462152778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45931.292462152778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45931.292462152778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45931.292462152778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45931.292462152778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45931.292462152778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45931.292462152778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45931.292462152778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45931.292462152778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45931.292462152778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45931.292462152778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45931.292462152778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45931.292462152778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45931.292462152778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45931.292462152778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45931.292462152778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45931.292462152778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45931.292462152778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45931.292462152778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45931.292462152778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45931.292462152778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45931.292462152778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45931.292462152778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45931.292462152778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45931.292462152778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45931.292462152778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45931.292462152778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45931.292462152778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45931.292462152778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45931.292462152778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45931.292462152778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45931.292462152778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45931.292462152778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45931.292462152778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45931.292462152778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45931.292462152778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45931.292462152778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45931.292462152778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45931.292462152778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45931.292462152778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45931.292462152778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45931.292462152778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45931.292462152778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45931.292462152778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45931.292462152778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45931.292462152778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45931.292462152778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45931.292462152778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45931.292462152778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45931.292462152778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45931.292462152778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45931.292462152778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45931.292462152778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45931.292462152778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45931.292462152778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45931.292462152778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45931.292462152778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45931.292462152778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45931.292462152778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45931.292462152778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45931.292462152778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45931.292462152778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45931.292462152778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45931.292462152778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45931.292462152778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45931.292462152778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45931.292462152778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45931.292462152778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45931.292462152778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45931.292462152778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45931.292462152778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45931.292462152778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45931.292462152778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45931.292462152778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45931.292462152778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45931.292462152778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45931.292462152778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45931.292462152778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45931.292462152778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45931.292462152778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45931.292462152778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45931.292462152778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45931.292462152778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45931.292462152778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45931.292462152778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45931.292462152778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45931.292462152778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45931.292462152778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45931.292462152778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45931.292462152778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45931.292462152778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45931.292462152778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45931.292462152778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45931.292462152778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45931.292462152778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45931.292462152778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45931.292462152778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45931.292462152778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45931.292462152778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45931.292462152778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45931.292462152778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45931.292462152778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45931.292462152778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45931.292462152778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45931.292462152778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45931.292462152778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45931.292462152778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45931.292462152778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45931.292462152778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45931.292462152778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45931.292462152778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45931.292462152778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45931.292462152778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45931.292462152778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45931.292462152778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45931.292462152778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45931.292462152778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45931.292462152778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45931.292462152778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45931.292462152778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45931.292462152778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45931.292462152778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45931.292462152778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45931.292462152778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45931.292462152778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45931.292462152778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45931.292462152778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45931.292462152778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45931.292462152778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45931.292462152778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45931.292462152778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45931.292462152778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45931.292462152778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45931.292462152778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45931.292462152778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45931.292462152778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45931.292462152778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45931.292462152778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45931.292462152778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45931.292462152778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45931.292462152778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45931.292462152778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45931.292462152778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45931.292462152778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45931.292462152778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45931.292462152778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45931.292462152778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45931.292462152778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45931.292462152778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45931.292462152778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45931.292462152778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45931.292462152778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45931.292462152778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45931.292462152778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45931.292462152778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45931.292462152778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45931.292462152778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45931.292462152778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45931.292462152778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45931.292462152778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45931.292462152778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45931.292462152778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45931.292462152778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45931.292462152778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45931.292462152778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45931.292462152778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45931.292462152778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45931.292462152778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45931.292462152778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45931.292462152778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45931.292462152778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45931.292462152778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45931.292462152778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45931.292462152778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45931.292462152778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45931.292462152778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45931.292462152778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45931.292462152778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45931.292462152778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45931.292462152778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45931.292462152778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45931.292462152778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45931.292462152778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45931.292462152778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45931.292462152778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45931.292462152778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45931.292462152778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45931.292462152778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45931.292462152778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45931.292462152778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45931.292462152778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45931.292462152778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45931.292462152778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45931.292462152778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45931.292462152778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45931.292462152778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45931.292462152778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45931.292462152778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45931.292462152778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45931.292462152778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45931.292462152778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45931.292462152778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45931.292462152778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45931.292462152778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45931.292462152778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45931.292462152778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45931.292462152778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45931.292462152778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45931.292462152778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45931.292462152778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45931.292462152778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45931.292462152778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45931.292462152778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45931.292462152778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45931.292462152778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45931.292462152778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45931.292462152778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45931.292462152778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45931.292462152778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45931.292462152778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45931.292462152778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45931.292462152778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45931.292462152778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45931.292462152778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45931.292462152778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45931.292462152778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45931.292462152778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45931.292462152778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45931.292462152778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45931.292462152778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45931.292462152778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45931.292462152778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45931.292462152778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45931.292462152778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45931.292462152778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45931.292462152778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45931.292462152778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45931.292462152778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45931.292462152778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45931.292462152778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45931.292462152778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45931.292462152778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45931.292462152778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45931.292462152778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45931.292462152778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45931.292462152778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45931.292462152778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45931.292462152778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45931.292462152778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45931.292462152778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45931.292462152778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45931.292462152778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45931.292462152778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45931.292462152778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45931.292462152778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45931.292462152778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45931.292462152778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45931.292462152778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45931.292462152778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45931.292462152778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45931.292462152778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45931.292462152778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45931.292462152778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45931.292462152778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45931.292462152778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45931.292462152778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45931.292462152778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45931.292462152778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45931.292462152778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45931.292462152778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45931.292462152778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45931.292462152778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45931.292462152778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45931.292462152778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45931.292462152778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45931.292462152778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45931.292462152778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45931.292462152778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45931.292462152778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45931.292462152778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45931.292462152778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45931.292462152778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45931.292462152778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45931.292462152778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45931.292462152778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45931.292462152778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45931.292462152778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45931.292462152778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45931.292462152778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45931.292462152778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45931.292462152778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45931.292462152778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45931.292462152778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45931.292462152778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45931.292462152778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45931.292462152778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45931.292462152778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45931.292462152778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45931.292462152778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45931.292462152778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45931.292462152778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45931.292462152778</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45931.292462152778</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227.81174456018198</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0.40218437500152504</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35912</v>
      </c>
      <c r="E4" s="112" t="s">
        <v>38964</v>
      </c>
      <c r="F4" s="113">
        <v>45931.165520833332</v>
      </c>
      <c r="G4" s="114">
        <f ca="1">IFERROR(NOW()-F4,"")</f>
        <v>0.12694131944590481</v>
      </c>
      <c r="H4" s="113">
        <v>45931.159699074073</v>
      </c>
      <c r="I4" s="110" t="str">
        <f>IFERROR(VLOOKUP(D4,DB!A:F,6,0),"")</f>
        <v>Generator-SG</v>
      </c>
      <c r="J4" s="110" t="str">
        <f>IFERROR(VLOOKUP(D4,DB!A:G,7,0),"")</f>
        <v>Dead</v>
      </c>
      <c r="K4" s="115" t="s">
        <v>39070</v>
      </c>
      <c r="L4" s="107" t="str">
        <f>IFERROR(VLOOKUP(D4,DB!A:I,9,0),"")</f>
        <v>Latis</v>
      </c>
    </row>
    <row r="5" spans="1:16" ht="15" customHeight="1">
      <c r="A5" s="110" t="s">
        <v>39071</v>
      </c>
      <c r="B5" s="110" t="str">
        <f>IFERROR(VLOOKUP(D5,DB!A:K,11,0),"")</f>
        <v>R4</v>
      </c>
      <c r="C5" s="111">
        <v>1</v>
      </c>
      <c r="D5" s="107" t="s">
        <v>35166</v>
      </c>
      <c r="E5" s="112" t="s">
        <v>38964</v>
      </c>
      <c r="F5" s="113"/>
      <c r="G5" s="114">
        <f ca="1">IFERROR(NOW()-F5,"")</f>
        <v>45931.292462152778</v>
      </c>
      <c r="H5" s="113">
        <v>45931.141423611109</v>
      </c>
      <c r="I5" s="110" t="str">
        <f>IFERROR(VLOOKUP(D5,DB!A:F,6,0),"")</f>
        <v>Generator-SG</v>
      </c>
      <c r="J5" s="110" t="str">
        <f>IFERROR(VLOOKUP(D5,DB!A:G,7,0),"")</f>
        <v>No BB Shifted</v>
      </c>
      <c r="K5" s="115" t="s">
        <v>39072</v>
      </c>
      <c r="L5" s="107" t="str">
        <f>IFERROR(VLOOKUP(D5,DB!A:I,9,0),"")</f>
        <v>Latis</v>
      </c>
    </row>
    <row r="6" spans="1:16" ht="15" customHeight="1">
      <c r="A6" s="110"/>
      <c r="B6" s="110" t="str">
        <f>IFERROR(VLOOKUP(D6,DB!A:K,11,0),"")</f>
        <v>R4</v>
      </c>
      <c r="C6" s="111"/>
      <c r="D6" s="107" t="s">
        <v>39073</v>
      </c>
      <c r="E6" s="112"/>
      <c r="F6" s="113"/>
      <c r="G6" s="114">
        <f ca="1">IFERROR(NOW()-F6,"")</f>
        <v>45931.292462152778</v>
      </c>
      <c r="H6" s="113"/>
      <c r="I6" s="110" t="str">
        <f>IFERROR(VLOOKUP(D6,DB!A:F,6,0),"")</f>
        <v>SCECO</v>
      </c>
      <c r="J6" s="110" t="str">
        <f>IFERROR(VLOOKUP(D6,DB!A:G,7,0),"")</f>
        <v>Good</v>
      </c>
      <c r="K6" s="115"/>
      <c r="L6" s="107" t="str">
        <f>IFERROR(VLOOKUP(D6,DB!A:I,9,0),"")</f>
        <v>Zain</v>
      </c>
    </row>
    <row r="7" spans="1:16" ht="15" customHeight="1">
      <c r="A7" s="110"/>
      <c r="B7" s="110" t="str">
        <f>IFERROR(VLOOKUP(D7,DB!A:K,11,0),"")</f>
        <v/>
      </c>
      <c r="C7" s="111"/>
      <c r="D7" s="107"/>
      <c r="E7" s="112"/>
      <c r="F7" s="113"/>
      <c r="G7" s="114">
        <f ca="1">IFERROR(NOW()-F7,"")</f>
        <v>45931.292462152778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45931.292462152778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45931.292462152778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45931.292462152778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45931.292462152778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45931.292462152778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45931.292462152778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45931.292462152778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45931.292462152778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45931.292462152778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45931.292462152778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45931.292462152778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45931.292462152778</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3"/>
      <c r="E20" s="112"/>
      <c r="F20" s="113"/>
      <c r="G20" s="114">
        <f ca="1">IFERROR(NOW()-F20,"")</f>
        <v>45931.292462152778</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45931.292462152778</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45931.292462152778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45931.292462152778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45931.292462152778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45931.292462152778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45931.292462152778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45931.292462152778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45931.292462152778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45931.292462152778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45931.292462152778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45931.292462152778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45931.292462152778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45931.292462152778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45931.292462152778</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39.46040196758986</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5.1035848379615345</v>
      </c>
      <c r="H3" s="38">
        <v>45926.158159722225</v>
      </c>
      <c r="I3" s="37" t="str">
        <f>IFERROR(VLOOKUP(D3,DB!A:F,6,0),"")</f>
        <v>SCECO</v>
      </c>
      <c r="J3" s="37" t="str">
        <f>IFERROR(VLOOKUP(D3,DB!A:G,7,0),"")</f>
        <v>Good</v>
      </c>
      <c r="K3" s="37" t="s">
        <v>39077</v>
      </c>
      <c r="L3" s="37" t="str">
        <f>IFERROR(VLOOKUP(D3,DB!A:I,9,0),"")</f>
        <v>Latis</v>
      </c>
      <c r="M3" s="139"/>
    </row>
    <row r="4" spans="1:13" ht="15">
      <c r="A4" s="37"/>
      <c r="B4" s="37" t="str">
        <f>IFERROR(VLOOKUP(D4,DB!A:K,11,0),"")</f>
        <v/>
      </c>
      <c r="C4" s="37"/>
      <c r="D4" s="37"/>
      <c r="E4" s="37"/>
      <c r="F4" s="38"/>
      <c r="G4" s="39">
        <f ca="1">IFERROR(NOW()-F4,"-")</f>
        <v>45931.292462152778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45931.292462152778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45931.292462152778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45931.292462152778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45931.292462152778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45931.292462152778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45931.292462152778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4"/>
      <c r="E11" s="37"/>
      <c r="F11" s="38"/>
      <c r="G11" s="39">
        <f ca="1">IFERROR(NOW()-F11,"-")</f>
        <v>45931.292462152778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45931.292462152778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45931.292462152778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45931.292462152778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45931.292462152778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45931.292462152778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45931.292462152778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45931.292462152778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45931.292462152778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45931.292462152778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45931.292462152778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45931.292462152778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45931.292462152778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45931.292462152778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45931.292462152778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45931.292462152778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45931.292462152778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45931.292462152778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45931.292462152778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45931.292462152778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45931.292462152778</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45931.292462152778</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45931.292462152778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45931.292462152778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45931.292462152778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45931.292462152778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45931.292462152778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45931.292462152778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45931.292462152778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45931.292462152778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45931.292462152778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45931.292462152778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45931.292462152778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45931.292462152778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45931.292462152778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45931.292462152778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45931.292462152778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45931.292462152778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45931.292462152778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45931.292462152778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45931.292462152778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45931.292462152778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45931.292462152778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45931.292462152778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45931.292462152778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45931.292462152778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45931.292462152778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45931.292462152778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45931.292462152778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45931.292462152778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45931.292462152778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45931.292462152778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45931.292462152778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45931.292462152778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45931.292462152778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45931.292462152778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45931.292462152778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45931.292462152778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45931.292462152778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45931.292462152778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45931.292462152778</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45931.292462152778</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45931.292462152778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45931.292462152778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45931.292462152778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45931.292462152778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45931.292462152778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45931.292462152778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45931.292462152778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45931.292462152778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45931.292462152778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45931.292462152778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45931.292462152778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45931.292462152778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45931.292462152778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45931.292462152778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45931.292462152778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45931.292462152778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45931.292462152778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45931.292462152778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45931.292462152778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45931.292462152778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45931.292462152778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45931.292462152778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45931.292462152778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45931.292462152778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45931.292462152778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45931.292462152778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45931.292462152778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45931.292462152778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45931.292462152778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45931.292462152778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45931.292462152778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45931.292462152778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45931.292462152778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45931.292462152778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45931.292462152778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45931.292462152778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45931.292462152778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45931.292462152778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45931.292462152778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45931.292462152778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45931.292462152778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45931.292462152778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45931.292462152778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45931.292462152778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45931.292462152778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45931.292462152778</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45931.292462152778</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45931.292462152778</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45931.292462152778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45931.292462152778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45931.292462152778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45931.292462152778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45931.292462152778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45931.292462152778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45931.292462152778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45931.292462152778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45931.292462152778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45931.292462152778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45931.292462152778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45931.292462152778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45931.292462152778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45931.292462152778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45931.292462152778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45931.292462152778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45931.292462152778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45931.292462152778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45931.292462152778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45931.292462152778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45931.292462152778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45931.292462152778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45931.292462152778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45931.292462152778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45931.292462152778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45931.292462152778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45931.292462152778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45931.292462152778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45931.292462152778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45931.292462152778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45931.292462152778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45931.292462152778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45931.292462152778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45931.292462152778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45931.292462152778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45931.292462152778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45931.292462152778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45931.292462152778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45931.292462152778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45931.292462152778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45931.292462152778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45931.292462152778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45931.292462152778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45931.292462152778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45931.292462152778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45931.292462152778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45931.292462152778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45931.292462152778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45931.292462152778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45931.292462152778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45931.292462152778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45931.292462152778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45931.292462152778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45931.292462152778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45931.292462152778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45931.292462152778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45931.292462152778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45931.292462152778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45931.292462152778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45931.292462152778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45931.292462152778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45931.292462152778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45931.292462152778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45931.292462152778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45931.292462152778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45931.292462152778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45931.292462152778</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45931.292462152778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45931.292462152778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45931.292462152778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45931.292462152778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45931.292462152778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45931.292462152778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45931.292462152778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45931.292462152778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45931.292462152778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45931.292462152778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45931.292462152778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45931.292462152778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45931.292462152778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45931.292462152778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45931.292462152778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45931.292462152778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45931.292462152778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45931.292462152778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45931.292462152778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45931.292462152778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45931.292462152778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45931.292462152778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45931.292462152778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45931.292462152778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45931.292462152778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45931.292462152778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45931.292462152778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45931.292462152778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45931.292462152778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45931.292462152778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45931.292462152778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45931.292462152778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45931.292462152778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45931.292462152778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45931.292462152778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45931.292462152778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45931.292462152778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45931.292462152778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45931.292462152778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45931.292462152778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45931.292462152778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45931.292462152778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45931.292462152778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45931.292462152778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45931.292462152778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45931.292462152778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45931.292462152778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45931.292462152778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45931.292462152778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45931.292462152778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45931.292462152778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45931.292462152778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45931.292462152778</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45931.292462152778</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workbookViewId="0">
      <selection activeCell="K9" sqref="K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39078</v>
      </c>
      <c r="B2" s="75" t="s">
        <v>5398</v>
      </c>
      <c r="C2" s="75">
        <v>1</v>
      </c>
      <c r="D2" s="75" t="s">
        <v>32861</v>
      </c>
      <c r="E2" s="100" t="s">
        <v>39079</v>
      </c>
      <c r="F2" s="88">
        <v>45929.14371527778</v>
      </c>
      <c r="G2" s="89">
        <f ca="1">IFERROR(NOW()-F2,"-")</f>
        <v>2.1487468749983236</v>
      </c>
      <c r="H2" s="102">
        <v>45929.455266203702</v>
      </c>
      <c r="I2" s="75" t="str">
        <f>IFERROR(VLOOKUP(D2,DB!A:F,6,0),"")</f>
        <v>SCECO</v>
      </c>
      <c r="J2" s="119" t="str">
        <f>IFERROR(VLOOKUP(D2,DB!A:G,7,0),"")</f>
        <v>In progress</v>
      </c>
      <c r="K2" s="101" t="s">
        <v>39080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39081</v>
      </c>
      <c r="B3" s="75" t="s">
        <v>5398</v>
      </c>
      <c r="C3" s="75">
        <v>1</v>
      </c>
      <c r="D3" s="75" t="s">
        <v>34463</v>
      </c>
      <c r="E3" s="100" t="s">
        <v>39079</v>
      </c>
      <c r="F3" s="88">
        <v>45926.772847222222</v>
      </c>
      <c r="G3" s="89">
        <f ca="1">IFERROR(NOW()-F3,"-")</f>
        <v>4.5196149305556901</v>
      </c>
      <c r="H3" s="102">
        <v>45927.449074074073</v>
      </c>
      <c r="I3" s="75" t="str">
        <f>IFERROR(VLOOKUP(D3,DB!A:F,6,0),"")</f>
        <v>SCECO</v>
      </c>
      <c r="J3" s="119" t="str">
        <f>IFERROR(VLOOKUP(D3,DB!A:G,7,0),"")</f>
        <v>Weak</v>
      </c>
      <c r="K3" s="101" t="s">
        <v>39080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39082</v>
      </c>
      <c r="B4" s="75" t="s">
        <v>5398</v>
      </c>
      <c r="C4" s="75">
        <v>1</v>
      </c>
      <c r="D4" s="75" t="s">
        <v>33408</v>
      </c>
      <c r="E4" s="100" t="s">
        <v>39079</v>
      </c>
      <c r="F4" s="88">
        <v>45927.117546296293</v>
      </c>
      <c r="G4" s="89">
        <f ca="1">IFERROR(NOW()-F4,"-")</f>
        <v>4.1749158564853133</v>
      </c>
      <c r="H4" s="102">
        <v>45926.848171296297</v>
      </c>
      <c r="I4" s="75" t="str">
        <f>IFERROR(VLOOKUP(D4,DB!A:F,6,0),"")</f>
        <v>SCECO</v>
      </c>
      <c r="J4" s="119" t="str">
        <f>IFERROR(VLOOKUP(D4,DB!A:G,7,0),"")</f>
        <v>Dead</v>
      </c>
      <c r="K4" s="101" t="s">
        <v>39080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39083</v>
      </c>
      <c r="B5" s="140" t="str">
        <f>IFERROR(VLOOKUP(D5,DB!A:K,11,0),"")</f>
        <v>R6</v>
      </c>
      <c r="C5" s="140">
        <v>2</v>
      </c>
      <c r="D5" s="140" t="s">
        <v>38919</v>
      </c>
      <c r="E5" s="140" t="s">
        <v>38964</v>
      </c>
      <c r="F5" s="141">
        <v>45930.730011574073</v>
      </c>
      <c r="G5" s="142">
        <f ca="1">IFERROR(NOW()-F5,"-")</f>
        <v>0.56245057870546589</v>
      </c>
      <c r="H5" s="141">
        <v>45930.746990740743</v>
      </c>
      <c r="I5" s="140" t="str">
        <f>IFERROR(VLOOKUP(D5,DB!A:F,6,0),"")</f>
        <v>Generator-SG</v>
      </c>
      <c r="J5" s="140" t="str">
        <f>IFERROR(VLOOKUP(D5,DB!A:G,7,0),"")</f>
        <v>Vandalized</v>
      </c>
      <c r="K5" s="140" t="s">
        <v>39084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39085</v>
      </c>
      <c r="B6" s="140" t="str">
        <f>IFERROR(VLOOKUP(D6,DB!A:K,11,0),"")</f>
        <v>R6</v>
      </c>
      <c r="C6" s="140">
        <v>2</v>
      </c>
      <c r="D6" s="140" t="s">
        <v>33233</v>
      </c>
      <c r="E6" s="140" t="s">
        <v>38964</v>
      </c>
      <c r="F6" s="141">
        <v>45931.266840277778</v>
      </c>
      <c r="G6" s="142">
        <f ca="1">IFERROR(NOW()-F6,"-")</f>
        <v>2.5621875000069849E-2</v>
      </c>
      <c r="H6" s="141">
        <v>45931.255046296297</v>
      </c>
      <c r="I6" s="140" t="str">
        <f>IFERROR(VLOOKUP(D6,DB!A:F,6,0),"")</f>
        <v>SCECO</v>
      </c>
      <c r="J6" s="140" t="str">
        <f>IFERROR(VLOOKUP(D6,DB!A:G,7,0),"")</f>
        <v>Vandalized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45931.292462152778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45931.292462152778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45931.292462152778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45931.292462152778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45931.292462152778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45931.292462152778</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45931.292462152778</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45931.292462152778</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45931.292462152778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45931.292462152778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45931.292462152778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45931.292462152778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45931.292462152778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45931.292462152778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45931.292462152778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45931.292462152778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45931.292462152778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45931.292462152778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45931.292462152778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45931.292462152778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45931.292462152778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45931.292462152778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45931.292462152778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45931.292462152778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45931.292462152778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45931.292462152778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45931.292462152778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45931.292462152778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45931.292462152778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45931.292462152778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45931.292462152778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45931.292462152778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45931.292462152778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45931.292462152778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45931.292462152778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45931.292462152778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45931.292462152778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45931.292462152778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45931.292462152778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45931.292462152778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45931.292462152778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45931.292462152778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45931.292462152778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45931.292462152778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45931.292462152778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45931.292462152778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45931.292462152778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45931.292462152778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45931.292462152778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45931.292462152778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45931.292462152778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45931.292462152778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45931.292462152778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45931.292462152778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45931.292462152778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45931.292462152778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45931.292462152778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45931.292462152778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45931.292462152778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45931.292462152778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45931.292462152778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45931.292462152778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45931.292462152778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45931.292462152778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45931.292462152778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45931.292462152778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45931.292462152778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45931.292462152778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45931.292462152778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45931.292462152778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45931.292462152778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45931.292462152778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45931.292462152778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45931.292462152778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45931.292462152778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45931.292462152778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45931.292462152778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45931.292462152778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45931.292462152778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45931.292462152778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45931.292462152778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45931.292462152778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45931.292462152778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45931.292462152778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45931.292462152778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45931.292462152778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45931.292462152778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45931.292462152778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45931.292462152778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45931.292462152778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45931.292462152778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45931.292462152778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45931.292462152778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45931.292462152778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45931.292462152778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45931.292462152778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45931.292462152778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45931.292462152778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45931.292462152778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45931.292462152778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45931.292462152778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45931.292462152778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45931.292462152778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45931.292462152778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45931.292462152778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45931.292462152778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45931.292462152778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45931.292462152778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45931.292462152778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45931.292462152778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45931.292462152778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45931.292462152778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45931.292462152778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45931.292462152778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45931.292462152778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45931.292462152778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45931.292462152778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45931.292462152778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45931.292462152778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45931.292462152778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45931.292462152778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45931.292462152778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45931.292462152778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45931.292462152778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45931.292462152778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45931.292462152778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45931.292462152778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45931.292462152778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45931.292462152778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45931.292462152778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45931.292462152778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45931.292462152778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45931.292462152778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45931.292462152778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45931.292462152778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45931.292462152778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45931.292462152778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45931.292462152778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45931.292462152778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45931.292462152778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45931.292462152778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45931.292462152778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45931.292462152778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45931.292462152778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45931.292462152778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45931.292462152778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45931.292462152778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45931.292462152778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45931.292462152778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45931.292462152778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45931.292462152778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45931.292462152778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45931.292462152778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45931.292462152778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45931.292462152778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45931.292462152778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45931.292462152778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45931.292462152778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45931.292462152778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45931.292462152778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45931.292462152778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45931.292462152778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45931.292462152778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45931.292462152778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45931.292462152778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45931.292462152778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45931.292462152778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45931.292462152778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45931.292462152778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45931.292462152778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45931.292462152778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45931.292462152778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45931.292462152778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45931.292462152778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45931.292462152778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45931.292462152778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45931.292462152778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45931.292462152778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45931.292462152778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45931.292462152778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45931.292462152778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45931.292462152778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45931.292462152778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45931.292462152778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45931.292462152778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45931.292462152778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45931.292462152778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45931.292462152778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45931.292462152778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45931.292462152778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45931.292462152778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45931.292462152778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45931.292462152778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45931.292462152778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45931.292462152778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45931.292462152778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45931.292462152778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45931.292462152778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45931.292462152778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45931.292462152778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45931.292462152778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45931.292462152778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45931.292462152778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45931.292462152778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45931.292462152778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45931.292462152778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45931.292462152778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45931.292462152778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45931.292462152778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45931.292462152778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45931.292462152778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45931.292462152778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45931.292462152778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45931.292462152778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45931.292462152778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45931.292462152778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45931.292462152778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45931.292462152778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45931.292462152778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45931.292462152778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45931.292462152778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45931.292462152778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45931.292462152778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45931.292462152778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45931.292462152778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45931.292462152778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45931.292462152778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45931.292462152778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45931.292462152778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45931.292462152778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45931.292462152778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45931.292462152778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45931.292462152778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45931.292462152778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45931.292462152778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45931.292462152778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45931.292462152778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45931.292462152778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45931.292462152778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45931.292462152778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45931.292462152778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45931.292462152778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45931.292462152778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45931.292462152778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45931.292462152778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45931.292462152778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45931.292462152778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45931.292462152778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45931.292462152778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45931.292462152778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45931.292462152778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45931.292462152778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45931.292462152778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45931.292462152778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45931.292462152778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45931.292462152778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45931.292462152778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45931.292462152778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45931.292462152778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45931.292462152778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45931.292462152778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45931.292462152778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45931.292462152778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45931.292462152778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45931.292462152778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45931.292462152778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45931.292462152778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45931.292462152778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45931.292462152778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45931.292462152778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45931.292462152778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45931.292462152778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45931.292462152778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45931.292462152778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45931.292462152778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45931.292462152778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45931.292462152778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45931.292462152778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45931.292462152778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45931.292462152778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45931.292462152778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45931.292462152778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45931.292462152778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45931.292462152778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45931.292462152778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45931.292462152778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45931.292462152778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45931.292462152778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45931.292462152778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45931.292462152778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45931.292462152778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45931.292462152778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45931.292462152778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45931.292462152778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45931.292462152778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45931.292462152778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45931.292462152778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45931.292462152778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45931.292462152778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45931.292462152778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45931.292462152778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45931.292462152778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45931.292462152778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45931.292462152778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45931.292462152778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45931.292462152778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45931.292462152778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45931.292462152778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45931.292462152778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45931.292462152778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45931.292462152778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45931.292462152778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45931.292462152778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45931.292462152778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45931.292462152778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45931.292462152778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45931.292462152778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45931.292462152778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45931.292462152778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45931.292462152778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45931.292462152778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45931.292462152778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45931.292462152778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45931.292462152778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45931.292462152778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45931.292462152778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45931.292462152778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45931.292462152778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45931.292462152778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45931.292462152778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45931.292462152778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45931.292462152778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45931.292462152778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45931.292462152778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45931.292462152778</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45931.292462152778</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45931.292462152778</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45931.292462152778</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2025-10-01T04:03:09Z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