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345" documentId="13_ncr:1_{F6CB121F-512D-4AA6-A0C1-0FB36C537598}" xr6:coauthVersionLast="47" xr6:coauthVersionMax="47" xr10:uidLastSave="{1732A7A3-BBBE-4B60-9163-832CB4FFC2AE}"/>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<sst xmlns="http://schemas.openxmlformats.org/spreadsheetml/2006/main" count="178596" uniqueCount="39083">
  <si>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</si>
  <si>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</si>
  <si>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</si>
  <si>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</si>
  <si>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</si>
  <si>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</si>
  <si>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</si>
  <si>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</si>
  <si>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</si>
  <si>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</si>
  <si>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</si>
  <si>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</si>
  <si>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</si>
  <si>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</si>
  <si>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</si>
  <si>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</si>
  <si>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</si>
  <si>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</si>
  <si>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</si>
  <si>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</si>
  <si>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</si>
  <si>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</si>
  <si>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</si>
  <si>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</si>
  <si>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</si>
  <si>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</si>
  <si>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</si>
  <si>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</si>
  <si>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</si>
  <si>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</si>
  <si>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</si>
  <si>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</si>
  <si>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</si>
  <si>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</si>
  <si>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</si>
  <si>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</si>
  <si>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</si>
  <si>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</si>
  <si>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</si>
  <si>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</si>
  <si>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</si>
  <si>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</si>
  <si>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</si>
  <si>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</si>
  <si>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</si>
  <si>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</si>
  <si>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</si>
  <si>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</si>
  <si>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</si>
  <si>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</si>
  <si>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</si>
  <si>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</si>
  <si>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</si>
  <si>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</si>
  <si>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</si>
  <si>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</si>
  <si>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</si>
  <si>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</si>
  <si>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</si>
  <si>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</si>
  <si>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</si>
  <si>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</si>
  <si>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</si>
  <si>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</si>
  <si>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</si>
  <si>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</si>
  <si>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</si>
  <si>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</si>
  <si>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</si>
  <si>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</si>
  <si>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</si>
  <si>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</si>
  <si>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</si>
  <si>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</si>
  <si>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</si>
  <si>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</si>
  <si>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</si>
  <si>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</si>
  <si>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</si>
  <si>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</si>
  <si>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</si>
  <si>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</si>
  <si>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</si>
  <si>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</si>
  <si>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</si>
  <si>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</si>
  <si>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</si>
  <si>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</si>
  <si>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</si>
  <si>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</si>
  <si>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</si>
  <si>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</si>
  <si>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</si>
  <si>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</si>
  <si>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</si>
  <si>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</si>
  <si>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</si>
  <si>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</si>
  <si>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</si>
  <si>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</si>
  <si>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</si>
  <si>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</si>
  <si>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</si>
  <si>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</si>
  <si>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</si>
  <si>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</si>
  <si>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</si>
  <si>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</si>
  <si>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</si>
  <si>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</si>
  <si>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</si>
  <si>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</si>
  <si>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</si>
  <si>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</si>
  <si>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</si>
  <si>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</si>
  <si>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</si>
  <si>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</si>
  <si>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</si>
  <si>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</si>
  <si>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</si>
  <si>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</si>
  <si>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</si>
  <si>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</si>
  <si>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</si>
  <si>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</si>
  <si>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</si>
  <si>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</si>
  <si>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</si>
  <si>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</si>
  <si>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</si>
  <si>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</si>
  <si>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</si>
  <si>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</si>
  <si>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</si>
  <si>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</si>
  <si>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</si>
  <si>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</si>
  <si>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</si>
  <si>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</si>
  <si>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</si>
  <si>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</si>
  <si>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</si>
  <si>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</si>
  <si>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</si>
  <si>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</si>
  <si>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</si>
  <si>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</si>
  <si>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</si>
  <si>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</si>
  <si>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</si>
  <si>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</si>
  <si>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</si>
  <si>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</si>
  <si>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</si>
  <si>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</si>
  <si>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</si>
  <si>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</si>
  <si>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</si>
  <si>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</si>
  <si>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</si>
  <si>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</si>
  <si>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</si>
  <si>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</si>
  <si>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</si>
  <si>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</si>
  <si>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</si>
  <si>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</si>
  <si>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</si>
  <si>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</si>
  <si>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</si>
  <si>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</si>
  <si>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</si>
  <si>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</si>
  <si>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</si>
  <si>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</si>
  <si>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</si>
  <si>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</si>
  <si>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</si>
  <si>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</si>
  <si>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</si>
  <si>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</si>
  <si>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</si>
  <si>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</si>
  <si>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</si>
  <si>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</si>
  <si>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</si>
  <si>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</si>
  <si>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</si>
  <si>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</si>
  <si>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</si>
  <si>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</si>
  <si>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</si>
  <si>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</si>
  <si>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</si>
  <si>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</si>
  <si>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</si>
  <si>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</si>
  <si>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</si>
  <si>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</si>
  <si>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</si>
  <si>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</si>
  <si>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</si>
  <si>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</si>
  <si>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</si>
  <si>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</si>
  <si>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</si>
  <si>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</si>
  <si>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</si>
  <si>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</si>
  <si>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</si>
  <si>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</si>
  <si>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</si>
  <si>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</si>
  <si>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</si>
  <si>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</si>
  <si>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</si>
  <si>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</si>
  <si>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</si>
  <si>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</si>
  <si>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</si>
  <si>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</si>
  <si>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</si>
  <si>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</si>
  <si>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</si>
  <si>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</si>
  <si>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</si>
  <si>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</si>
  <si>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</si>
  <si>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</si>
  <si>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</si>
  <si>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</si>
  <si>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</si>
  <si>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</si>
  <si>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</si>
  <si>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</si>
  <si>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</si>
  <si>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</si>
  <si>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</si>
  <si>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</si>
  <si>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</si>
  <si>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</si>
  <si>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</si>
  <si>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</si>
  <si>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</si>
  <si>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</si>
  <si>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</si>
  <si>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</si>
  <si>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</si>
  <si>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</si>
  <si>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</si>
  <si>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</si>
  <si>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</si>
  <si>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</si>
  <si>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</si>
  <si>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</si>
  <si>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</si>
  <si>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</si>
  <si>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</si>
  <si>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</si>
  <si>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</si>
  <si>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</si>
  <si>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</si>
  <si>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</si>
  <si>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</si>
  <si>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</si>
  <si>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</si>
  <si>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</si>
  <si>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</si>
  <si>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</si>
  <si>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</si>
  <si>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</si>
  <si>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</si>
  <si>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</si>
  <si>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</si>
  <si>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</si>
  <si>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</si>
  <si>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</si>
  <si>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</si>
  <si>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</si>
  <si>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</si>
  <si>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</si>
  <si>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</si>
  <si>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</si>
  <si>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</si>
  <si>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</si>
  <si>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</si>
  <si>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</si>
  <si>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</si>
  <si>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</si>
  <si>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</si>
  <si>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</si>
  <si>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</si>
  <si>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</si>
  <si>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</si>
  <si>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</si>
  <si>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</si>
  <si>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</si>
  <si>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</si>
  <si>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</si>
  <si>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</si>
  <si>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</si>
  <si>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</si>
  <si>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</si>
  <si>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</si>
  <si>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</si>
  <si>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</si>
  <si>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</si>
  <si>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</si>
  <si>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</si>
  <si>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</si>
  <si>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</si>
  <si>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</si>
  <si>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</si>
  <si>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</si>
  <si>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</si>
  <si>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</si>
  <si>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</si>
  <si>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</si>
  <si>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</si>
  <si>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</si>
  <si>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</si>
  <si>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</si>
  <si>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</si>
  <si>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</si>
  <si>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</si>
  <si>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</si>
  <si>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</si>
  <si>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</si>
  <si>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</si>
  <si>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</si>
  <si>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</si>
  <si>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</si>
  <si>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</si>
  <si>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</si>
  <si>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</si>
  <si>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</si>
  <si>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</si>
  <si>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</si>
  <si>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</si>
  <si>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</si>
  <si>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</si>
  <si>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</si>
  <si>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</si>
  <si>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</si>
  <si>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</si>
  <si>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</si>
  <si>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</si>
  <si>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</si>
  <si>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</si>
  <si>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</si>
  <si>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</si>
  <si>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</si>
  <si>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</si>
  <si>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</si>
  <si>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</si>
  <si>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</si>
  <si>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</si>
  <si>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</si>
  <si>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</si>
  <si>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</si>
  <si>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</si>
  <si>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</si>
  <si>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</si>
  <si>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</si>
  <si>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</si>
  <si>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</si>
  <si>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</si>
  <si>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</si>
  <si>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</si>
  <si>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</si>
  <si>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</si>
  <si>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</si>
  <si>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</si>
  <si>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</si>
  <si>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</si>
  <si>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</si>
  <si>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</si>
  <si>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</si>
  <si>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</si>
  <si>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</si>
  <si>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</si>
  <si>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</si>
  <si>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</si>
  <si>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</si>
  <si>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</si>
  <si>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</si>
  <si>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</si>
  <si>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</si>
  <si>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</si>
  <si>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</si>
  <si>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</si>
  <si>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</si>
  <si>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</si>
  <si>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</si>
  <si>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</si>
  <si>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</si>
  <si>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</si>
  <si>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</si>
  <si>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</si>
  <si>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</si>
  <si>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</si>
  <si>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</si>
  <si>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</si>
  <si>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</si>
  <si>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</si>
  <si>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</si>
  <si>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</si>
  <si>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</si>
  <si>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</si>
  <si>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</si>
  <si>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</si>
  <si>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</si>
  <si>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</si>
  <si>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</si>
  <si>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</si>
  <si>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</si>
  <si>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</si>
  <si>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</si>
  <si>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</si>
  <si>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</si>
  <si>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</si>
  <si>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</si>
  <si>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</si>
  <si>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</si>
  <si>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</si>
  <si>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</si>
  <si>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</si>
  <si>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</si>
  <si>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</si>
  <si>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</si>
  <si>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</si>
  <si>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</si>
  <si>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</si>
  <si>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</si>
  <si>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</si>
  <si>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</si>
  <si>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</si>
  <si>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</si>
  <si>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</si>
  <si>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</si>
  <si>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</si>
  <si>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</si>
  <si>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</si>
  <si>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</si>
  <si>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</si>
  <si>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</si>
  <si>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</si>
  <si>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</si>
  <si>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</si>
  <si>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</si>
  <si>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</si>
  <si>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</si>
  <si>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</si>
  <si>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</si>
  <si>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</si>
  <si>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</si>
  <si>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</si>
  <si>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</si>
  <si>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</si>
  <si>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</si>
  <si>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</si>
  <si>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</si>
  <si>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</si>
  <si>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</si>
  <si>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</si>
  <si>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</si>
  <si>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</si>
  <si>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</si>
  <si>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</si>
  <si>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</si>
  <si>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</si>
  <si>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</si>
  <si>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</si>
  <si>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</si>
  <si>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</si>
  <si>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</si>
  <si>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</si>
  <si>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</si>
  <si>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</si>
  <si>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</si>
  <si>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</si>
  <si>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</si>
  <si>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</si>
  <si>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</si>
  <si>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</si>
  <si>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</si>
  <si>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</si>
  <si>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</si>
  <si>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</si>
  <si>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</si>
  <si>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</si>
  <si>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</si>
  <si>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</si>
  <si>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</si>
  <si>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</si>
  <si>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</si>
  <si>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</si>
  <si>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</si>
  <si>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</si>
  <si>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</si>
  <si>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</si>
  <si>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</si>
  <si>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</si>
  <si>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</si>
  <si>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</si>
  <si>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</si>
  <si>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</si>
  <si>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</si>
  <si>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</si>
  <si>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</si>
  <si>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</si>
  <si>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</si>
  <si>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</si>
  <si>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</si>
  <si>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</si>
  <si>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</si>
  <si>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</si>
  <si>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</si>
  <si>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</si>
  <si>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</si>
  <si>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</si>
  <si>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</si>
  <si>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</si>
  <si>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</si>
  <si>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</si>
  <si>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</si>
  <si>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</si>
  <si>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</si>
  <si>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</si>
  <si>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</si>
  <si>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</si>
  <si>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</si>
  <si>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</si>
  <si>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</si>
  <si>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</si>
  <si>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</si>
  <si>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</si>
  <si>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</si>
  <si>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</si>
  <si>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</si>
  <si>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</si>
  <si>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</si>
  <si>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</si>
  <si>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</si>
  <si>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</si>
  <si>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</si>
  <si>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</si>
  <si>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</si>
  <si>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</si>
  <si>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</si>
  <si>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</si>
  <si>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</si>
  <si>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</si>
  <si>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</si>
  <si>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</si>
  <si>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</si>
  <si>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</si>
  <si>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</si>
  <si>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</si>
  <si>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</si>
  <si>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</si>
  <si>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</si>
  <si>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</si>
  <si>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</si>
  <si>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</si>
  <si>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</si>
  <si>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</si>
  <si>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</si>
  <si>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</si>
  <si>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</si>
  <si>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</si>
  <si>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</si>
  <si>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</si>
  <si>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</si>
  <si>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</si>
  <si>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</si>
  <si>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</si>
  <si>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</si>
  <si>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</si>
  <si>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</si>
  <si>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</si>
  <si>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</si>
  <si>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</si>
  <si>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</si>
  <si>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</si>
  <si>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</si>
  <si>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</si>
  <si>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</si>
  <si>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</si>
  <si>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</si>
  <si>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</si>
  <si>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</si>
  <si>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</si>
  <si>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</si>
  <si>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</si>
  <si>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</si>
  <si>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</si>
  <si>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</si>
  <si>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</si>
  <si>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</si>
  <si>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</si>
  <si>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</si>
  <si>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</si>
  <si>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</si>
  <si>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</si>
  <si>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</si>
  <si>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</si>
  <si>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</si>
  <si>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</si>
  <si>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</si>
  <si>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</si>
  <si>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</si>
  <si>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</si>
  <si>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</si>
  <si>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</si>
  <si>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</si>
  <si>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</si>
  <si>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</si>
  <si>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</si>
  <si>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</si>
  <si>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</si>
  <si>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</si>
  <si>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</si>
  <si>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</si>
  <si>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</si>
  <si>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</si>
  <si>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</si>
  <si>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</si>
  <si>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</si>
  <si>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</si>
  <si>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</si>
  <si>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</si>
  <si>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</si>
  <si>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</si>
  <si>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</si>
  <si>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</si>
  <si>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</si>
  <si>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</si>
  <si>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</si>
  <si>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</si>
  <si>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</si>
  <si>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</si>
  <si>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</si>
  <si>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</si>
  <si>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</si>
  <si>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</si>
  <si>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</si>
  <si>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</si>
  <si>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</si>
  <si>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</si>
  <si>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</si>
  <si>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</si>
  <si>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</si>
  <si>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</si>
  <si>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</si>
  <si>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</si>
  <si>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</si>
  <si>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</si>
  <si>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</si>
  <si>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</si>
  <si>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</si>
  <si>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</si>
  <si>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</si>
  <si>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</si>
  <si>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</si>
  <si>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</si>
  <si>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</si>
  <si>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</si>
  <si>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</si>
  <si>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</si>
  <si>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</si>
  <si>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</si>
  <si>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</si>
  <si>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</si>
  <si>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</si>
  <si>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</si>
  <si>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</si>
  <si>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</si>
  <si>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</si>
  <si>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</si>
  <si>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</si>
  <si>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</si>
  <si>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</si>
  <si>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</si>
  <si>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</si>
  <si>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</si>
  <si>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</si>
  <si>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</si>
  <si>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</si>
  <si>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</si>
  <si>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</si>
  <si>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</si>
  <si>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</si>
  <si>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</si>
  <si>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</si>
  <si>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</si>
  <si>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</si>
  <si>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</si>
  <si>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</si>
  <si>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</si>
  <si>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</si>
  <si>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</si>
  <si>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</si>
  <si>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</si>
  <si>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</si>
  <si>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</si>
  <si>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</si>
  <si>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</si>
  <si>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</si>
  <si>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</si>
  <si>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</si>
  <si>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</si>
  <si>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</si>
  <si>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</si>
  <si>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</si>
  <si>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</si>
  <si>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</si>
  <si>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</si>
  <si>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</si>
  <si>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</si>
  <si>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</si>
  <si>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</si>
  <si>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</si>
  <si>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</si>
  <si>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</si>
  <si>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</si>
  <si>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</si>
  <si>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</si>
  <si>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</si>
  <si>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</si>
  <si>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</si>
  <si>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</si>
  <si>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</si>
  <si>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</si>
  <si>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</si>
  <si>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</si>
  <si>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</si>
  <si>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</si>
  <si>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</si>
  <si>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</si>
  <si>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</si>
  <si>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</si>
  <si>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</si>
  <si>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</si>
  <si>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</si>
  <si>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</si>
  <si>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</si>
  <si>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</si>
  <si>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</si>
  <si>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</si>
  <si>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</si>
  <si>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</si>
  <si>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</si>
  <si>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</si>
  <si>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</si>
  <si>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</si>
  <si>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</si>
  <si>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</si>
  <si>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</si>
  <si>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</si>
  <si>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</si>
  <si>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</si>
  <si>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</si>
  <si>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</si>
  <si>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</si>
  <si>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</si>
  <si>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</si>
  <si>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</si>
  <si>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</si>
  <si>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</si>
  <si>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</si>
  <si>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</si>
  <si>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</si>
  <si>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</si>
  <si>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</si>
  <si>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</si>
  <si>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</si>
  <si>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</si>
  <si>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</si>
  <si>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</si>
  <si>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</si>
  <si>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</si>
  <si>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</si>
  <si>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</si>
  <si>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</si>
  <si>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</si>
  <si>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</si>
  <si>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</si>
  <si>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</si>
  <si>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</si>
  <si>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</si>
  <si>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</si>
  <si>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</si>
  <si>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</si>
  <si>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</si>
  <si>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</si>
  <si>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</si>
  <si>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</si>
  <si>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</si>
  <si>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</si>
  <si>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</si>
  <si>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</si>
  <si>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</si>
  <si>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</si>
  <si>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</si>
  <si>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</si>
  <si>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</si>
  <si>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</si>
  <si>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</si>
  <si>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</si>
  <si>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</si>
  <si>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</si>
  <si>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</si>
  <si>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</si>
  <si>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</si>
  <si>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</si>
  <si>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</si>
  <si>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</si>
  <si>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</si>
  <si>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</si>
  <si>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</si>
  <si>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</si>
  <si>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</si>
  <si>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</si>
  <si>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</si>
  <si>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</si>
  <si>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</si>
  <si>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</si>
  <si>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</si>
  <si>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</si>
  <si>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</si>
  <si>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</si>
  <si>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</si>
  <si>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</si>
  <si>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</si>
  <si>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</si>
  <si>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</si>
  <si>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</si>
  <si>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</si>
  <si>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</si>
  <si>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</si>
  <si>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</si>
  <si>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</si>
  <si>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</si>
  <si>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</si>
  <si>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</si>
  <si>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</si>
  <si>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</si>
  <si>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</si>
  <si>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</si>
  <si>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</si>
  <si>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</si>
  <si>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</si>
  <si>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</si>
  <si>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</si>
  <si>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</si>
  <si>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</si>
  <si>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</si>
  <si>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</si>
  <si>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</si>
  <si>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</si>
  <si>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</si>
  <si>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</si>
  <si>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</si>
  <si>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</si>
  <si>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</si>
  <si>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</si>
  <si>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</si>
  <si>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</si>
  <si>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</si>
  <si>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</si>
  <si>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</si>
  <si>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</si>
  <si>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</si>
  <si>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</si>
  <si>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</si>
  <si>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</si>
  <si>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</si>
  <si>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</si>
  <si>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</si>
  <si>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</si>
  <si>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</si>
  <si>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</si>
  <si>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</si>
  <si>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</si>
  <si>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</si>
  <si>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</si>
  <si>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</si>
  <si>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</si>
  <si>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</si>
  <si>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</si>
  <si>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</si>
  <si>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</si>
  <si>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</si>
  <si>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</si>
  <si>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</si>
  <si>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</si>
  <si>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</si>
  <si>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</si>
  <si>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</si>
  <si>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</si>
  <si>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</si>
  <si>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</si>
  <si>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</si>
  <si>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</si>
  <si>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</si>
  <si>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</si>
  <si>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</si>
  <si>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</si>
  <si>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</si>
  <si>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</si>
  <si>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</si>
  <si>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</si>
  <si>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</si>
  <si>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</si>
  <si>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</si>
  <si>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</si>
  <si>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</si>
  <si>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</si>
  <si>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</si>
  <si>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</si>
  <si>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</si>
  <si>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</si>
  <si>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</si>
  <si>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</si>
  <si>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</si>
  <si>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</si>
  <si>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</si>
  <si>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</si>
  <si>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</si>
  <si>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</si>
  <si>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</si>
  <si>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</si>
  <si>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</si>
  <si>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</si>
  <si>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</si>
  <si>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</si>
  <si>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</si>
  <si>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</si>
  <si>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</si>
  <si>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</si>
  <si>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</si>
  <si>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</si>
  <si>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</si>
  <si>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</si>
  <si>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</si>
  <si>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</si>
  <si>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</si>
  <si>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</si>
  <si>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</si>
  <si>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</si>
  <si>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</si>
  <si>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</si>
  <si>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</si>
  <si>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</si>
  <si>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</si>
  <si>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</si>
  <si>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</si>
  <si>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</si>
  <si>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</si>
  <si>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</si>
  <si>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</si>
  <si>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</si>
  <si>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</si>
  <si>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</si>
  <si>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</si>
  <si>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</si>
  <si>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</si>
  <si>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</si>
  <si>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</si>
  <si>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</si>
  <si>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</si>
  <si>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</si>
  <si>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</si>
  <si>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</si>
  <si>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</si>
  <si>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</si>
  <si>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</si>
  <si>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</si>
  <si>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</si>
  <si>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</si>
  <si>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</si>
  <si>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</si>
  <si>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</si>
  <si>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</si>
  <si>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</si>
  <si>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</si>
  <si>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</si>
  <si>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</si>
  <si>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</si>
  <si>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</si>
  <si>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</si>
  <si>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</si>
  <si>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</si>
  <si>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</si>
  <si>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</si>
  <si>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</si>
  <si>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</si>
  <si>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</si>
  <si>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</si>
  <si>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</si>
  <si>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</si>
  <si>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</si>
  <si>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</si>
  <si>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</si>
  <si>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</si>
  <si>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</si>
  <si>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</si>
  <si>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</si>
  <si>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</si>
  <si>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</si>
  <si>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</si>
  <si>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</si>
  <si>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</si>
  <si>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</si>
  <si>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</si>
  <si>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</si>
  <si>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</si>
  <si>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</si>
  <si>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</si>
  <si>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</si>
  <si>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</si>
  <si>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</si>
  <si>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</si>
  <si>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</si>
  <si>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</si>
  <si>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</si>
  <si>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</si>
  <si>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</si>
  <si>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</si>
  <si>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</si>
  <si>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</si>
  <si>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</si>
  <si>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</si>
  <si>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</si>
  <si>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</si>
  <si>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</si>
  <si>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</si>
  <si>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</si>
  <si>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</si>
  <si>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</si>
  <si>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</si>
  <si>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</si>
  <si>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</si>
  <si>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</si>
  <si>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</si>
  <si>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</si>
  <si>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</si>
  <si>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</si>
  <si>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</si>
  <si>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</si>
  <si>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</si>
  <si>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</si>
  <si>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</si>
  <si>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</si>
  <si>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</si>
  <si>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</si>
  <si>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</si>
  <si>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</si>
  <si>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</si>
  <si>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</si>
  <si>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</si>
  <si>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</si>
  <si>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</si>
  <si>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</si>
  <si>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</si>
  <si>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</si>
  <si>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</si>
  <si>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</si>
  <si>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</si>
  <si>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</si>
  <si>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</si>
  <si>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</si>
  <si>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</si>
  <si>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</si>
  <si>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</si>
  <si>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</si>
  <si>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</si>
  <si>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</si>
  <si>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</si>
  <si>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</si>
  <si>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</si>
  <si>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</si>
  <si>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</si>
  <si>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</si>
  <si>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</si>
  <si>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</si>
  <si>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</si>
  <si>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</si>
  <si>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</si>
  <si>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</si>
  <si>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</si>
  <si>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</si>
  <si>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</si>
  <si>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</si>
  <si>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</si>
  <si>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</si>
  <si>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</si>
  <si>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</si>
  <si>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</si>
  <si>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</si>
  <si>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</si>
  <si>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</si>
  <si>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</si>
  <si>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</si>
  <si>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</si>
  <si>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</si>
  <si>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</si>
  <si>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</si>
  <si>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</si>
  <si>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</si>
  <si>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</si>
  <si>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</si>
  <si>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</si>
  <si>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</si>
  <si>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</si>
  <si>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</si>
  <si>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</si>
  <si>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</si>
  <si>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</si>
  <si>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</si>
  <si>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</si>
  <si>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</si>
  <si>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</si>
  <si>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</si>
  <si>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</si>
  <si>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</si>
  <si>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</si>
  <si>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</si>
  <si>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</si>
  <si>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</si>
  <si>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</si>
  <si>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</si>
  <si>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</si>
  <si>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</si>
  <si>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</si>
  <si>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</si>
  <si>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</si>
  <si>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</si>
  <si>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</si>
  <si>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</si>
  <si>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</si>
  <si>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</si>
  <si>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</si>
  <si>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</si>
  <si>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</si>
  <si>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</si>
  <si>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</si>
  <si>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</si>
  <si>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</si>
  <si>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</si>
  <si>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</si>
  <si>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</si>
  <si>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</si>
  <si>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</si>
  <si>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</si>
  <si>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</si>
  <si>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</si>
  <si>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</si>
  <si>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</si>
  <si>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</si>
  <si>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</si>
  <si>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</si>
  <si>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</si>
  <si>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</si>
  <si>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</si>
  <si>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</si>
  <si>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</si>
  <si>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</si>
  <si>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</si>
  <si>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</si>
  <si>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</si>
  <si>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</si>
  <si>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</si>
  <si>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</si>
  <si>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</si>
  <si>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</si>
  <si>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</si>
  <si>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</si>
  <si>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</si>
  <si>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</si>
  <si>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</si>
  <si>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</si>
  <si>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</si>
  <si>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</si>
  <si>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</si>
  <si>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</si>
  <si>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</si>
  <si>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</si>
  <si>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</si>
  <si>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</si>
  <si>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</si>
  <si>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</si>
  <si>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</si>
  <si>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</si>
  <si>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</si>
  <si>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</si>
  <si>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</si>
  <si>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</si>
  <si>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</si>
  <si>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</si>
  <si>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</si>
  <si>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</si>
  <si>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</si>
  <si>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</si>
  <si>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</si>
  <si>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</si>
  <si>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</si>
  <si>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</si>
  <si>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</si>
  <si>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</si>
  <si>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</si>
  <si>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</si>
  <si>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</si>
  <si>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</si>
  <si>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</si>
  <si>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</si>
  <si>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</si>
  <si>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</si>
  <si>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</si>
  <si>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</si>
  <si>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</si>
  <si>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</si>
  <si>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</si>
  <si>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</si>
  <si>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</si>
  <si>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</si>
  <si>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</si>
  <si>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</si>
  <si>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</si>
  <si>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</si>
  <si>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</si>
  <si>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</si>
  <si>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</si>
  <si>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</si>
  <si>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</si>
  <si>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</si>
  <si>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</si>
  <si>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</si>
  <si>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</si>
  <si>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</si>
  <si>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</si>
  <si>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</si>
  <si>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</si>
  <si>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</si>
  <si>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</si>
  <si>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</si>
  <si>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</si>
  <si>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</si>
  <si>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</si>
  <si>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</si>
  <si>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</si>
  <si>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</si>
  <si>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</si>
  <si>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</si>
  <si>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</si>
  <si>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</si>
  <si>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</si>
  <si>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</si>
  <si>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</si>
  <si>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</si>
  <si>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</si>
  <si>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</si>
  <si>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</si>
  <si>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</si>
  <si>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</si>
  <si>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</si>
  <si>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</si>
  <si>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</si>
  <si>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</si>
  <si>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</si>
  <si>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</si>
  <si>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</si>
  <si>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</si>
  <si>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</si>
  <si>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</si>
  <si>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</si>
  <si>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</si>
  <si>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</si>
  <si>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</si>
  <si>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</si>
  <si>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</si>
  <si>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</si>
  <si>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</si>
  <si>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</si>
  <si>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</si>
  <si>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</si>
  <si>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</si>
  <si>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</si>
  <si>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</si>
  <si>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</si>
  <si>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</si>
  <si>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</si>
  <si>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</si>
  <si>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</si>
  <si>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</si>
  <si>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</si>
  <si>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</si>
  <si>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</si>
  <si>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</si>
  <si>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</si>
  <si>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</si>
  <si>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</si>
  <si>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</si>
  <si>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</si>
  <si>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</si>
  <si>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</si>
  <si>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</si>
  <si>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</si>
  <si>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</si>
  <si>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</si>
  <si>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</si>
  <si>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</si>
  <si>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</si>
  <si>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</si>
  <si>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</si>
  <si>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</si>
  <si>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</si>
  <si>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</si>
  <si>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</si>
  <si>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</si>
  <si>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</si>
  <si>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</si>
  <si>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</si>
  <si>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</si>
  <si>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</si>
  <si>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</si>
  <si>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</si>
  <si>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</si>
  <si>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</si>
  <si>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</si>
  <si>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</si>
  <si>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</si>
  <si>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</si>
  <si>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</si>
  <si>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</si>
  <si>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</si>
  <si>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</si>
  <si>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</si>
  <si>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</si>
  <si>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</si>
  <si>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</si>
  <si>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</si>
  <si>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</si>
  <si>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</si>
  <si>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</si>
  <si>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</si>
  <si>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</si>
  <si>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</si>
  <si>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</si>
  <si>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</si>
  <si>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</si>
  <si>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</si>
  <si>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</si>
  <si>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</si>
  <si>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</si>
  <si>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</si>
  <si>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</si>
  <si>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</si>
  <si>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</si>
  <si>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</si>
  <si>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</si>
  <si>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</si>
  <si>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</si>
  <si>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</si>
  <si>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</si>
  <si>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</si>
  <si>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</si>
  <si>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</si>
  <si>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</si>
  <si>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</si>
  <si>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</si>
  <si>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</si>
  <si>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</si>
  <si>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</si>
  <si>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</si>
  <si>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</si>
  <si>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</si>
  <si>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</si>
  <si>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</si>
  <si>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</si>
  <si>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</si>
  <si>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</si>
  <si>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</si>
  <si>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</si>
  <si>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</si>
  <si>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</si>
  <si>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</si>
  <si>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</si>
  <si>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</si>
  <si>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</si>
  <si>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</si>
  <si>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</si>
  <si>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</si>
  <si>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</si>
  <si>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</si>
  <si>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</si>
  <si>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</si>
  <si>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</si>
  <si>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</si>
  <si>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</si>
  <si>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</si>
  <si>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</si>
  <si>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</si>
  <si>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</si>
  <si>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</si>
  <si>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</si>
  <si>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</si>
  <si>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</si>
  <si>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</si>
  <si>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</si>
  <si>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</si>
  <si>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</si>
  <si>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</si>
  <si>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</si>
  <si>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</si>
  <si>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</si>
  <si>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</si>
  <si>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</si>
  <si>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</si>
  <si>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</si>
  <si>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</si>
  <si>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</si>
  <si>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</si>
  <si>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</si>
  <si>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</si>
  <si>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</si>
  <si>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</si>
  <si>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</si>
  <si>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</si>
  <si>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</si>
  <si>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</si>
  <si>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</si>
  <si>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</si>
  <si>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</si>
  <si>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</si>
  <si>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</si>
  <si>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</si>
  <si>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</si>
  <si>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</si>
  <si>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</si>
  <si>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</si>
  <si>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</si>
  <si>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</si>
  <si>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</si>
  <si>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</si>
  <si>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</si>
  <si>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</si>
  <si>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</si>
  <si>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</si>
  <si>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</si>
  <si>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</si>
  <si>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</si>
  <si>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</si>
  <si>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</si>
  <si>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</si>
  <si>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</si>
  <si>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</si>
  <si>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</si>
  <si>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</si>
  <si>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</si>
  <si>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</si>
  <si>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</si>
  <si>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</si>
  <si>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</si>
  <si>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</si>
  <si>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</si>
  <si>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</si>
  <si>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</si>
  <si>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</si>
  <si>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</si>
  <si>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</si>
  <si>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</si>
  <si>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</si>
  <si>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</si>
  <si>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</si>
  <si>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</si>
  <si>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</si>
  <si>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</si>
  <si>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</si>
  <si>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</si>
  <si>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</si>
  <si>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</si>
  <si>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</si>
  <si>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</si>
  <si>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</si>
  <si>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</si>
  <si>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</si>
  <si>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</si>
  <si>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</si>
  <si>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</si>
  <si>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</si>
  <si>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</si>
  <si>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</si>
  <si>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</si>
  <si>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</si>
  <si>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</si>
  <si>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</si>
  <si>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</si>
  <si>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</si>
  <si>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</si>
  <si>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</si>
  <si>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</si>
  <si>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</si>
  <si>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</si>
  <si>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</si>
  <si>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</si>
  <si>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</si>
  <si>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</si>
  <si>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</si>
  <si>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</si>
  <si>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</si>
  <si>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</si>
  <si>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</si>
  <si>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</si>
  <si>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</si>
  <si>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</si>
  <si>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</si>
  <si>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</si>
  <si>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</si>
  <si>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</si>
  <si>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</si>
  <si>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</si>
  <si>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</si>
  <si>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</si>
  <si>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</si>
  <si>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</si>
  <si>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</si>
  <si>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</si>
  <si>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</si>
  <si>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</si>
  <si>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</si>
  <si>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</si>
  <si>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</si>
  <si>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</si>
  <si>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</si>
  <si>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</si>
  <si>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</si>
  <si>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</si>
  <si>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</si>
  <si>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</si>
  <si>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</si>
  <si>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</si>
  <si>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</si>
  <si>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</si>
  <si>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</si>
  <si>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</si>
  <si>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</si>
  <si>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</si>
  <si>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</si>
  <si>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</si>
  <si>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</si>
  <si>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</si>
  <si>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</si>
  <si>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</si>
  <si>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</si>
  <si>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</si>
  <si>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</si>
  <si>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</si>
  <si>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</si>
  <si>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</si>
  <si>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</si>
  <si>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</si>
  <si>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</si>
  <si>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</si>
  <si>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</si>
  <si>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</si>
  <si>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</si>
  <si>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</si>
  <si>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</si>
  <si>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</si>
  <si>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</si>
  <si>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</si>
  <si>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</si>
  <si>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</si>
  <si>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</si>
  <si>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</si>
  <si>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</si>
  <si>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</si>
  <si>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</si>
  <si>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</si>
  <si>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</si>
  <si>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</si>
  <si>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</si>
  <si>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</si>
  <si>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</si>
  <si>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</si>
  <si>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</si>
  <si>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</si>
  <si>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</si>
  <si>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</si>
  <si>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</si>
  <si>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</si>
  <si>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</si>
  <si>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</si>
  <si>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</si>
  <si>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</si>
  <si>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</si>
  <si>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</si>
  <si>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</si>
  <si>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</si>
  <si>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</si>
  <si>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</si>
  <si>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</si>
  <si>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</si>
  <si>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</si>
  <si>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</si>
  <si>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</si>
  <si>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</si>
  <si>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</si>
  <si>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</si>
  <si>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</si>
  <si>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</si>
  <si>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</si>
  <si>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</si>
  <si>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</si>
  <si>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</si>
  <si>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</si>
  <si>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</si>
  <si>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</si>
  <si>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</si>
  <si>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</si>
  <si>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</si>
  <si>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</si>
  <si>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</si>
  <si>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</si>
  <si>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</si>
  <si>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</si>
  <si>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</si>
  <si>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</si>
  <si>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</si>
  <si>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</si>
  <si>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</si>
  <si>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</si>
  <si>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</si>
  <si>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</si>
  <si>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</si>
  <si>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</si>
  <si>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</si>
  <si>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</si>
  <si>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</si>
  <si>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</si>
  <si>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</si>
  <si>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</si>
  <si>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</si>
  <si>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</si>
  <si>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</si>
  <si>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</si>
  <si>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</si>
  <si>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</si>
  <si>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</si>
  <si>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</si>
  <si>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</si>
  <si>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</si>
  <si>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</si>
  <si>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</si>
  <si>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</si>
  <si>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</si>
  <si>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</si>
  <si>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</si>
  <si>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</si>
  <si>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</si>
  <si>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</si>
  <si>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</si>
  <si>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</si>
  <si>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</si>
  <si>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</si>
  <si>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</si>
  <si>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</si>
  <si>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</si>
  <si>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</si>
  <si>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</si>
  <si>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</si>
  <si>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</si>
  <si>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</si>
  <si>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</si>
  <si>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</si>
  <si>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</si>
  <si>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</si>
  <si>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</si>
  <si>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</si>
  <si>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</si>
  <si>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</si>
  <si>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</si>
  <si>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</si>
  <si>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</si>
  <si>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</si>
  <si>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</si>
  <si>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</si>
  <si>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</si>
  <si>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</si>
  <si>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</si>
  <si>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</si>
  <si>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</si>
  <si>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</si>
  <si>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</si>
  <si>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</si>
  <si>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</si>
  <si>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</si>
  <si>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</si>
  <si>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</si>
  <si>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</si>
  <si>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</si>
  <si>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</si>
  <si>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</si>
  <si>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</si>
  <si>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</si>
  <si>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</si>
  <si>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</si>
  <si>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</si>
  <si>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</si>
  <si>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</si>
  <si>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</si>
  <si>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</si>
  <si>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</si>
  <si>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</si>
  <si>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</si>
  <si>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</si>
  <si>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</si>
  <si>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</si>
  <si>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</si>
  <si>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</si>
  <si>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</si>
  <si>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</si>
  <si>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</si>
  <si>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</si>
  <si>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</si>
  <si>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</si>
  <si>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</si>
  <si>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</si>
  <si>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</si>
  <si>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</si>
  <si>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</si>
  <si>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</si>
  <si>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</si>
  <si>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</si>
  <si>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</si>
  <si>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</si>
  <si>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</si>
  <si>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</si>
  <si>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</si>
  <si>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</si>
  <si>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</si>
  <si>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</si>
  <si>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</si>
  <si>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</si>
  <si>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</si>
  <si>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</si>
  <si>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</si>
  <si>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</si>
  <si>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</si>
  <si>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</si>
  <si>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</si>
  <si>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</si>
  <si>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</si>
  <si>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</si>
  <si>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</si>
  <si>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</si>
  <si>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</si>
  <si>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</si>
  <si>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</si>
  <si>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</si>
  <si>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</si>
  <si>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</si>
  <si>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</si>
  <si>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</si>
  <si>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</si>
  <si>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</si>
  <si>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</si>
  <si>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</si>
  <si>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</si>
  <si>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</si>
  <si>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</si>
  <si>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</si>
  <si>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</si>
  <si>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</si>
  <si>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</si>
  <si>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</si>
  <si>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</si>
  <si>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</si>
  <si>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</si>
  <si>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</si>
  <si>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</si>
  <si>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</si>
  <si>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</si>
  <si>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</si>
  <si>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</si>
  <si>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</si>
  <si>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</si>
  <si>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</si>
  <si>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</si>
  <si>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</si>
  <si>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</si>
  <si>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</si>
  <si>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</si>
  <si>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</si>
  <si>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</si>
  <si>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</si>
  <si>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</si>
  <si>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</si>
  <si>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</si>
  <si>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</si>
  <si>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</si>
  <si>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</si>
  <si>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</si>
  <si>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</si>
  <si>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</si>
  <si>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</si>
  <si>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</si>
  <si>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</si>
  <si>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</si>
  <si>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</si>
  <si>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</si>
  <si>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</si>
  <si>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</si>
  <si>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</si>
  <si>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</si>
  <si>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</si>
  <si>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</si>
  <si>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</si>
  <si>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</si>
  <si>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</si>
  <si>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</si>
  <si>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</si>
  <si>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</si>
  <si>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</si>
  <si>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</si>
  <si>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</si>
  <si>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</si>
  <si>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</si>
  <si>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</si>
  <si>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</si>
  <si>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</si>
  <si>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</si>
  <si>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</si>
  <si>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</si>
  <si>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</si>
  <si>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</si>
  <si>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</si>
  <si>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</si>
  <si>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</si>
  <si>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</si>
  <si>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</si>
  <si>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</si>
  <si>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</si>
  <si>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</si>
  <si>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</si>
  <si>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</si>
  <si>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</si>
  <si>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</si>
  <si>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</si>
  <si>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</si>
  <si>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</si>
  <si>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</si>
  <si>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</si>
  <si>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</si>
  <si>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</si>
  <si>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</si>
  <si>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</si>
  <si>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</si>
  <si>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</si>
  <si>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</si>
  <si>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</si>
  <si>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</si>
  <si>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</si>
  <si>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</si>
  <si>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</si>
  <si>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</si>
  <si>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</si>
  <si>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</si>
  <si>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</si>
  <si>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</si>
  <si>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</si>
  <si>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</si>
  <si>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</si>
  <si>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</si>
  <si>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</si>
  <si>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</si>
  <si>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</si>
  <si>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</si>
  <si>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</si>
  <si>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</si>
  <si>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</si>
  <si>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</si>
  <si>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</si>
  <si>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</si>
  <si>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</si>
  <si>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</si>
  <si>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</si>
  <si>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</si>
  <si>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</si>
  <si>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</si>
  <si>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</si>
  <si>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</si>
  <si>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</si>
  <si>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</si>
  <si>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</si>
  <si>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</si>
  <si>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</si>
  <si>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</si>
  <si>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</si>
  <si>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</si>
  <si>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</si>
  <si>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</si>
  <si>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</si>
  <si>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</si>
  <si>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</si>
  <si>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</si>
  <si>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</si>
  <si>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</si>
  <si>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</si>
  <si>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</si>
  <si>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</si>
  <si>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</si>
  <si>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</si>
  <si>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</si>
  <si>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</si>
  <si>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</si>
  <si>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</si>
  <si>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</si>
  <si>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</si>
  <si>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</si>
  <si>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</si>
  <si>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</si>
  <si>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</si>
  <si>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</si>
  <si>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</si>
  <si>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</si>
  <si>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</si>
  <si>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</si>
  <si>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</si>
  <si>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</si>
  <si>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</si>
  <si>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</si>
  <si>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</si>
  <si>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</si>
  <si>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</si>
  <si>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</si>
  <si>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</si>
  <si>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</si>
  <si>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</si>
  <si>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</si>
  <si>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</si>
  <si>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</si>
  <si>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</si>
  <si>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</si>
  <si>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</si>
  <si>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</si>
  <si>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</si>
  <si>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</si>
  <si>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</si>
  <si>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</si>
  <si>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</si>
  <si>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</si>
  <si>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</si>
  <si>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</si>
  <si>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</si>
  <si>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</si>
  <si>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</si>
  <si>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</si>
  <si>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</si>
  <si>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</si>
  <si>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</si>
  <si>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</si>
  <si>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</si>
  <si>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</si>
  <si>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</si>
  <si>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</si>
  <si>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</si>
  <si>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</si>
  <si>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</si>
  <si>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</si>
  <si>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</si>
  <si>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</si>
  <si>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</si>
  <si>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</si>
  <si>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</si>
  <si>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</si>
  <si>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</si>
  <si>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</si>
  <si>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</si>
  <si>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</si>
  <si>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</si>
  <si>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</si>
  <si>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</si>
  <si>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</si>
  <si>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</si>
  <si>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</si>
  <si>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</si>
  <si>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</si>
  <si>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</si>
  <si>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</si>
  <si>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</si>
  <si>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</si>
  <si>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</si>
  <si>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</si>
  <si>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</si>
  <si>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</si>
  <si>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</si>
  <si>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</si>
  <si>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</si>
  <si>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</si>
  <si>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</si>
  <si>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</si>
  <si>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</si>
  <si>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</si>
  <si>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</si>
  <si>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</si>
  <si>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</si>
  <si>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</si>
  <si>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</si>
  <si>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</si>
  <si>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</si>
  <si>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</si>
  <si>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</si>
  <si>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</si>
  <si>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</si>
  <si>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</si>
  <si>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</si>
  <si>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</si>
  <si>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</si>
  <si>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</si>
  <si>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</si>
  <si>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</si>
  <si>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</si>
  <si>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</si>
  <si>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</si>
  <si>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</si>
  <si>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</si>
  <si>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</si>
  <si>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</si>
  <si>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</si>
  <si>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</si>
  <si>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</si>
  <si>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</si>
  <si>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</si>
  <si>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</si>
  <si>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</si>
  <si>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</si>
  <si>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</si>
  <si>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</si>
  <si>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</si>
  <si>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</si>
  <si>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</si>
  <si>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</si>
  <si>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</si>
  <si>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</si>
  <si>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</si>
  <si>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</si>
  <si>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</si>
  <si>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</si>
  <si>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</si>
  <si>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</si>
  <si>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</si>
  <si>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</si>
  <si>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</si>
  <si>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</si>
  <si>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</si>
  <si>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</si>
  <si>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</si>
  <si>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</si>
  <si>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</si>
  <si>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</si>
  <si>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</si>
  <si>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</si>
  <si>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</si>
  <si>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</si>
  <si>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</si>
  <si>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</si>
  <si>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</si>
  <si>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</si>
  <si>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</si>
  <si>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</si>
  <si>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</si>
  <si>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</si>
  <si>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</si>
  <si>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</si>
  <si>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</si>
  <si>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</si>
  <si>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</si>
  <si>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</si>
  <si>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</si>
  <si>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</si>
  <si>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</si>
  <si>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</si>
  <si>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</si>
  <si>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</si>
  <si>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</si>
  <si>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</si>
  <si>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</si>
  <si>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</si>
  <si>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</si>
  <si>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</si>
  <si>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</si>
  <si>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</si>
  <si>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</si>
  <si>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</si>
  <si>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</si>
  <si>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</si>
  <si>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</si>
  <si>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</si>
  <si>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</si>
  <si>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</si>
  <si>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</si>
  <si>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</si>
  <si>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</si>
  <si>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</si>
  <si>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</si>
  <si>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</si>
  <si>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</si>
  <si>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</si>
  <si>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</si>
  <si>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</si>
  <si>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</si>
  <si>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</si>
  <si>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</si>
  <si>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</si>
  <si>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</si>
  <si>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</si>
  <si>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</si>
  <si>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</si>
  <si>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</si>
  <si>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</si>
  <si>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</si>
  <si>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</si>
  <si>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</si>
  <si>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</si>
  <si>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</si>
  <si>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</si>
  <si>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</si>
  <si>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</si>
  <si>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</si>
  <si>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</si>
  <si>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</si>
  <si>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</si>
  <si>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</si>
  <si>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</si>
  <si>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</si>
  <si>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</si>
  <si>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</si>
  <si>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</si>
  <si>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</si>
  <si>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</si>
  <si>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</si>
  <si>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</si>
  <si>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</si>
  <si>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</si>
  <si>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</si>
  <si>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</si>
  <si>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</si>
  <si>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</si>
  <si>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</si>
  <si>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</si>
  <si>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</si>
  <si>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</si>
  <si>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</si>
  <si>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</si>
  <si>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</si>
  <si>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</si>
  <si>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</si>
  <si>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</si>
  <si>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</si>
  <si>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</si>
  <si>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</si>
  <si>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</si>
  <si>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</si>
  <si>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</si>
  <si>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</si>
  <si>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</si>
  <si>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</si>
  <si>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</si>
  <si>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</si>
  <si>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</si>
  <si>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</si>
  <si>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</si>
  <si>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</si>
  <si>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</si>
  <si>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</si>
  <si>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</si>
  <si>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</si>
  <si>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</si>
  <si>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</si>
  <si>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</si>
  <si>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</si>
  <si>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</si>
  <si>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</si>
  <si>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</si>
  <si>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</si>
  <si>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</si>
  <si>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</si>
  <si>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</si>
  <si>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</si>
  <si>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</si>
  <si>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</si>
  <si>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</si>
  <si>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</si>
  <si>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</si>
  <si>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</si>
  <si>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</si>
  <si>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</si>
  <si>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</si>
  <si>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</si>
  <si>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</si>
  <si>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</si>
  <si>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</si>
  <si>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</si>
  <si>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</si>
  <si>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</si>
  <si>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</si>
  <si>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</si>
  <si>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</si>
  <si>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</si>
  <si>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</si>
  <si>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</si>
  <si>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</si>
  <si>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</si>
  <si>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</si>
  <si>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</si>
  <si>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</si>
  <si>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</si>
  <si>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</si>
  <si>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</si>
  <si>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</si>
  <si>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</si>
  <si>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</si>
  <si>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</si>
  <si>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</si>
  <si>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</si>
  <si>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</si>
  <si>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</si>
  <si>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</si>
  <si>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</si>
  <si>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</si>
  <si>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</si>
  <si>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</si>
  <si>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</si>
  <si>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</si>
  <si>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</si>
  <si>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</si>
  <si>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</si>
  <si>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</si>
  <si>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</si>
  <si>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</si>
  <si>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</si>
  <si>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</si>
  <si>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</si>
  <si>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</si>
  <si>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</si>
  <si>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</si>
  <si>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</si>
  <si>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</si>
  <si>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</si>
  <si>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</si>
  <si>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</si>
  <si>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</si>
  <si>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</si>
  <si>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</si>
  <si>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</si>
  <si>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</si>
  <si>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</si>
  <si>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</si>
  <si>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</si>
  <si>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</si>
  <si>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</si>
  <si>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</si>
  <si>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</si>
  <si>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</si>
  <si>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</si>
  <si>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</si>
  <si>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</si>
  <si>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</si>
  <si>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</si>
  <si>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</si>
  <si>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</si>
  <si>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</si>
  <si>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</si>
  <si>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</si>
  <si>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</si>
  <si>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</si>
  <si>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</si>
  <si>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</si>
  <si>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</si>
  <si>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</si>
  <si>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</si>
  <si>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</si>
  <si>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</si>
  <si>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</si>
  <si>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</si>
  <si>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</si>
  <si>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</si>
  <si>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</si>
  <si>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</si>
  <si>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</si>
  <si>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</si>
  <si>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</si>
  <si>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</si>
  <si>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</si>
  <si>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</si>
  <si>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</si>
  <si>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</si>
  <si>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</si>
  <si>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</si>
  <si>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</si>
  <si>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</si>
  <si>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</si>
  <si>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</si>
  <si>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</si>
  <si>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</si>
  <si>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</si>
  <si>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</si>
  <si>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</si>
  <si>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</si>
  <si>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</si>
  <si>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</si>
  <si>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</si>
  <si>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</si>
  <si>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</si>
  <si>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</si>
  <si>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</si>
  <si>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</si>
  <si>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</si>
  <si>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</si>
  <si>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</si>
  <si>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</si>
  <si>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</si>
  <si>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</si>
  <si>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</si>
  <si>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</si>
  <si>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</si>
  <si>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</si>
  <si>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</si>
  <si>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</si>
  <si>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</si>
  <si>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</si>
  <si>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</si>
  <si>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</si>
  <si>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</si>
  <si>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</si>
  <si>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</si>
  <si>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</si>
  <si>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</si>
  <si>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</si>
  <si>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</si>
  <si>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</si>
  <si>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</si>
  <si>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</si>
  <si>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</si>
  <si>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</si>
  <si>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</si>
  <si>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</si>
  <si>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</si>
  <si>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</si>
  <si>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</si>
  <si>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</si>
  <si>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</si>
  <si>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</si>
  <si>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</si>
  <si>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</si>
  <si>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</si>
  <si>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</si>
  <si>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</si>
  <si>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</si>
  <si>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</si>
  <si>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</si>
  <si>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</si>
  <si>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</si>
  <si>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</si>
  <si>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</si>
  <si>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</si>
  <si>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</si>
  <si>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</si>
  <si>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</si>
  <si>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</si>
  <si>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</si>
  <si>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</si>
  <si>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</si>
  <si>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</si>
  <si>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</si>
  <si>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</si>
  <si>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</si>
  <si>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</si>
  <si>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</si>
  <si>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</si>
  <si>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</si>
  <si>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</si>
  <si>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</si>
  <si>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</si>
  <si>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</si>
  <si>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</si>
  <si>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</si>
  <si>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</si>
  <si>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</si>
  <si>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</si>
  <si>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</si>
  <si>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</si>
  <si>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</si>
  <si>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</si>
  <si>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</si>
  <si>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</si>
  <si>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</si>
  <si>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</si>
  <si>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</si>
  <si>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</si>
  <si>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</si>
  <si>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</si>
  <si>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</si>
  <si>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</si>
  <si>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</si>
  <si>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</si>
  <si>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</si>
  <si>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</si>
  <si>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</si>
  <si>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</si>
  <si>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</si>
  <si>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</si>
  <si>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</si>
  <si>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</si>
  <si>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</si>
  <si>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</si>
  <si>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</si>
  <si>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</si>
  <si>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</si>
  <si>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</si>
  <si>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</si>
  <si>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</si>
  <si>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</si>
  <si>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</si>
  <si>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</si>
  <si>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</si>
  <si>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</si>
  <si>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</si>
  <si>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</si>
  <si>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</si>
  <si>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</si>
  <si>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</si>
  <si>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</si>
  <si>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</si>
  <si>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</si>
  <si>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</si>
  <si>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</si>
  <si>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</si>
  <si>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</si>
  <si>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</si>
  <si>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</si>
  <si>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</si>
  <si>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</si>
  <si>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</si>
  <si>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</si>
  <si>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</si>
  <si>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</si>
  <si>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</si>
  <si>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</si>
  <si>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</si>
  <si>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</si>
  <si>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</si>
  <si>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</si>
  <si>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</si>
  <si>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</si>
  <si>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</si>
  <si>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</si>
  <si>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</si>
  <si>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</si>
  <si>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</si>
  <si>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</si>
  <si>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</si>
  <si>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</si>
  <si>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</si>
  <si>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</si>
  <si>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</si>
  <si>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</si>
  <si>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</si>
  <si>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</si>
  <si>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</si>
  <si>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</si>
  <si>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</si>
  <si>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</si>
  <si>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</si>
  <si>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</si>
  <si>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</si>
  <si>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</si>
  <si>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</si>
  <si>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</si>
  <si>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</si>
  <si>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</si>
  <si>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</si>
  <si>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</si>
  <si>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</si>
  <si>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</si>
  <si>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</si>
  <si>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</si>
  <si>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</si>
  <si>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</si>
  <si>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</si>
  <si>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</si>
  <si>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</si>
  <si>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</si>
  <si>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</si>
  <si>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</si>
  <si>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</si>
  <si>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</si>
  <si>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</si>
  <si>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</si>
  <si>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</si>
  <si>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</si>
  <si>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</si>
  <si>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</si>
  <si>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</si>
  <si>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</si>
  <si>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</si>
  <si>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</si>
  <si>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</si>
  <si>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</si>
  <si>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</si>
  <si>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</si>
  <si>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</si>
  <si>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</si>
  <si>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</si>
  <si>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</si>
  <si>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</si>
  <si>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</si>
  <si>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</si>
  <si>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</si>
  <si>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</si>
  <si>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</si>
  <si>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</si>
  <si>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</si>
  <si>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</si>
  <si>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</si>
  <si>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</si>
  <si>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</si>
  <si>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</si>
  <si>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</si>
  <si>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</si>
  <si>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</si>
  <si>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</si>
  <si>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</si>
  <si>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</si>
  <si>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</si>
  <si>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</si>
  <si>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</si>
  <si>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</si>
  <si>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</si>
  <si>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</si>
  <si>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</si>
  <si>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</si>
  <si>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</si>
  <si>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</si>
  <si>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</si>
  <si>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</si>
  <si>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</si>
  <si>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</si>
  <si>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</si>
  <si>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</si>
  <si>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</si>
  <si>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</si>
  <si>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</si>
  <si>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</si>
  <si>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</si>
  <si>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</si>
  <si>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</si>
  <si>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</si>
  <si>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</si>
  <si>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</si>
  <si>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</si>
  <si>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</si>
  <si>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</si>
  <si>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</si>
  <si>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</si>
  <si>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</si>
  <si>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</si>
  <si>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</si>
  <si>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</si>
  <si>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</si>
  <si>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</si>
  <si>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</si>
  <si>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</si>
  <si>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</si>
  <si>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</si>
  <si>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</si>
  <si>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</si>
  <si>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</si>
  <si>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</si>
  <si>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</si>
  <si>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</si>
  <si>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</si>
  <si>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</si>
  <si>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</si>
  <si>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</si>
  <si>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</si>
  <si>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</si>
  <si>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</si>
  <si>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</si>
  <si>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</si>
  <si>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</si>
  <si>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</si>
  <si>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</si>
  <si>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</si>
  <si>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</si>
  <si>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</si>
  <si>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</si>
  <si>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</si>
  <si>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</si>
  <si>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</si>
  <si>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</si>
  <si>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</si>
  <si>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</si>
  <si>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</si>
  <si>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</si>
  <si>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</si>
  <si>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</si>
  <si>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</si>
  <si>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</si>
  <si>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</si>
  <si>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</si>
  <si>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</si>
  <si>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</si>
  <si>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</si>
  <si>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</si>
  <si>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</si>
  <si>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</si>
  <si>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</si>
  <si>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</si>
  <si>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</si>
  <si>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</si>
  <si>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</si>
  <si>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</si>
  <si>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</si>
  <si>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</si>
  <si>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</si>
  <si>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</si>
  <si>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</si>
  <si>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</si>
  <si>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</si>
  <si>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</si>
  <si>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</si>
  <si>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</si>
  <si>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</si>
  <si>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</si>
  <si>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</si>
  <si>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</si>
  <si>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</si>
  <si>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</si>
  <si>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</si>
  <si>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</si>
  <si>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</si>
  <si>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</si>
  <si>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</si>
  <si>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</si>
  <si>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</si>
  <si>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</si>
  <si>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</si>
  <si>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</si>
  <si>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</si>
  <si>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</si>
  <si>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</si>
  <si>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</si>
  <si>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</si>
  <si>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</si>
  <si>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</si>
  <si>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</si>
  <si>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</si>
  <si>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</si>
  <si>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</si>
  <si>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</si>
  <si>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</si>
  <si>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</si>
  <si>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</si>
  <si>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</si>
  <si>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</si>
  <si>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</si>
  <si>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</si>
  <si>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</si>
  <si>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</si>
  <si>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</si>
  <si>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</si>
  <si>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</si>
  <si>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</si>
  <si>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</si>
  <si>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</si>
  <si>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</si>
  <si>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</si>
  <si>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</si>
  <si>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</si>
  <si>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</si>
  <si>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</si>
  <si>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</si>
  <si>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</si>
  <si>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</si>
  <si>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</si>
  <si>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</si>
  <si>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</si>
  <si>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</si>
  <si>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</si>
  <si>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</si>
  <si>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</si>
  <si>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</si>
  <si>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</si>
  <si>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</si>
  <si>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</si>
  <si>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</si>
  <si>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</si>
  <si>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</si>
  <si>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</si>
  <si>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</si>
  <si>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</si>
  <si>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</si>
  <si>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</si>
  <si>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</si>
  <si>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</si>
  <si>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</si>
  <si>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</si>
  <si>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</si>
  <si>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</si>
  <si>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</si>
  <si>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</si>
  <si>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</si>
  <si>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</si>
  <si>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</si>
  <si>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</si>
  <si>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</si>
  <si>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</si>
  <si>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</si>
  <si>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</si>
  <si>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</si>
  <si>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</si>
  <si>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</si>
  <si>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</si>
  <si>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</si>
  <si>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</si>
  <si>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</si>
  <si>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</si>
  <si>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</si>
  <si>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</si>
  <si>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</si>
  <si>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</si>
  <si>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</si>
  <si>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</si>
  <si>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</si>
  <si>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</si>
  <si>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</si>
  <si>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</si>
  <si>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</si>
  <si>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</si>
  <si>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</si>
  <si>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</si>
  <si>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</si>
  <si>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</si>
  <si>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</si>
  <si>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</si>
  <si>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</si>
  <si>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</si>
  <si>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</si>
  <si>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</si>
  <si>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</si>
  <si>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</si>
  <si>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</si>
  <si>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</si>
  <si>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</si>
  <si>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</si>
  <si>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</si>
  <si>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</si>
  <si>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</si>
  <si>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</si>
  <si>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</si>
  <si>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</si>
  <si>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</si>
  <si>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</si>
  <si>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</si>
  <si>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</si>
  <si>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</si>
  <si>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</si>
  <si>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</si>
  <si>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</si>
  <si>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</si>
  <si>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</si>
  <si>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</si>
  <si>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</si>
  <si>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</si>
  <si>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</si>
  <si>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</si>
  <si>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</si>
  <si>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</si>
  <si>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</si>
  <si>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</si>
  <si>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</si>
  <si>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</si>
  <si>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</si>
  <si>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</si>
  <si>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</si>
  <si>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</si>
  <si>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</si>
  <si>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</si>
  <si>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</si>
  <si>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</si>
  <si>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</si>
  <si>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</si>
  <si>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</si>
  <si>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</si>
  <si>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</si>
  <si>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</si>
  <si>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</si>
  <si>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</si>
  <si>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</si>
  <si>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</si>
  <si>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</si>
  <si>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</si>
  <si>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</si>
  <si>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</si>
  <si>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</si>
  <si>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</si>
  <si>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</si>
  <si>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</si>
  <si>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</si>
  <si>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</si>
  <si>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</si>
  <si>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</si>
  <si>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</si>
  <si>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</si>
  <si>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</si>
  <si>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</si>
  <si>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</si>
  <si>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</si>
  <si>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</si>
  <si>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</si>
  <si>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</si>
  <si>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</si>
  <si>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</si>
  <si>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</si>
  <si>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</si>
  <si>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</si>
  <si>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</si>
  <si>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</si>
  <si>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</si>
  <si>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</si>
  <si>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</si>
  <si>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</si>
  <si>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</si>
  <si>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</si>
  <si>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</si>
  <si>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</si>
  <si>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</si>
  <si>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</si>
  <si>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</si>
  <si>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</si>
  <si>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</si>
  <si>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</si>
  <si>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</si>
  <si>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</si>
  <si>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</si>
  <si>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</si>
  <si>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</si>
  <si>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</si>
  <si>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</si>
  <si>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</si>
  <si>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</si>
  <si>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</si>
  <si>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</si>
  <si>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</si>
  <si>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</si>
  <si>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</si>
  <si>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</si>
  <si>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</si>
  <si>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</si>
  <si>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</si>
  <si>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</si>
  <si>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</si>
  <si>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</si>
  <si>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</si>
  <si>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</si>
  <si>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</si>
  <si>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</si>
  <si>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</si>
  <si>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</si>
  <si>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</si>
  <si>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</si>
  <si>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</si>
  <si>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</si>
  <si>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</si>
  <si>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</si>
  <si>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</si>
  <si>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</si>
  <si>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</si>
  <si>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</si>
  <si>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</si>
  <si>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</si>
  <si>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</si>
  <si>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</si>
  <si>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</si>
  <si>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</si>
  <si>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</si>
  <si>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</si>
  <si>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</si>
  <si>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</si>
  <si>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</si>
  <si>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</si>
  <si>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</si>
  <si>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</si>
  <si>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</si>
  <si>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</si>
  <si>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</si>
  <si>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</si>
  <si>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</si>
  <si>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</si>
  <si>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</si>
  <si>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</si>
  <si>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</si>
  <si>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</si>
  <si>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</si>
  <si>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</si>
  <si>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</si>
  <si>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</si>
  <si>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</si>
  <si>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</si>
  <si>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</si>
  <si>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</si>
  <si>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</si>
  <si>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</si>
  <si>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</si>
  <si>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</si>
  <si>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</si>
  <si>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</si>
  <si>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</si>
  <si>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</si>
  <si>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</si>
  <si>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</si>
  <si>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</si>
  <si>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</si>
  <si>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</si>
  <si>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</si>
  <si>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</si>
  <si>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</si>
  <si>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</si>
  <si>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</si>
  <si>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</si>
  <si>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</si>
  <si>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</si>
  <si>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</si>
  <si>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</si>
  <si>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</si>
  <si>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</si>
  <si>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</si>
  <si>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</si>
  <si>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</si>
  <si>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</si>
  <si>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</si>
  <si>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</si>
  <si>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</si>
  <si>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</si>
  <si>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</si>
  <si>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</si>
  <si>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</si>
  <si>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</si>
  <si>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</si>
  <si>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</si>
  <si>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</si>
  <si>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</si>
  <si>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</si>
  <si>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</si>
  <si>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</si>
  <si>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</si>
  <si>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</si>
  <si>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</si>
  <si>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</si>
  <si>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</si>
  <si>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</si>
  <si>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</si>
  <si>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</si>
  <si>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</si>
  <si>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</si>
  <si>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</si>
  <si>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</si>
  <si>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</si>
  <si>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</si>
  <si>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</si>
  <si>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</si>
  <si>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</si>
  <si>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</si>
  <si>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</si>
  <si>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</si>
  <si>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</si>
  <si>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</si>
  <si>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</si>
  <si>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</si>
  <si>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</si>
  <si>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</si>
  <si>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</si>
  <si>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</si>
  <si>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</si>
  <si>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</si>
  <si>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</si>
  <si>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</si>
  <si>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</si>
  <si>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</si>
  <si>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</si>
  <si>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</si>
  <si>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</si>
  <si>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</si>
  <si>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</si>
  <si>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</si>
  <si>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</si>
  <si>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</si>
  <si>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</si>
  <si>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</si>
  <si>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</si>
  <si>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</si>
  <si>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</si>
  <si>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</si>
  <si>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</si>
  <si>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</si>
  <si>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</si>
  <si>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</si>
  <si>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</si>
  <si>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</si>
  <si>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</si>
  <si>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</si>
  <si>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</si>
  <si>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</si>
  <si>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</si>
  <si>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</si>
  <si>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</si>
  <si>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</si>
  <si>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</si>
  <si>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</si>
  <si>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</si>
  <si>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</si>
  <si>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</si>
  <si>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</si>
  <si>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</si>
  <si>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</si>
  <si>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</si>
  <si>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</si>
  <si>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</si>
  <si>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</si>
  <si>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</si>
  <si>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</si>
  <si>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</si>
  <si>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</si>
  <si>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</si>
  <si>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</si>
  <si>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</si>
  <si>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</si>
  <si>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</si>
  <si>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</si>
  <si>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</si>
  <si>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</si>
  <si>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</si>
  <si>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</si>
  <si>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</si>
  <si>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</si>
  <si>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</si>
  <si>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</si>
  <si>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</si>
  <si>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</si>
  <si>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</si>
  <si>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</si>
  <si>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</si>
  <si>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</si>
  <si>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</si>
  <si>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</si>
  <si>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</si>
  <si>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</si>
  <si>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</si>
  <si>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</si>
  <si>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</si>
  <si>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</si>
  <si>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</si>
  <si>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</si>
  <si>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</si>
  <si>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</si>
  <si>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</si>
  <si>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</si>
  <si>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</si>
  <si>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</si>
  <si>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</si>
  <si>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</si>
  <si>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</si>
  <si>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</si>
  <si>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</si>
  <si>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</si>
  <si>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</si>
  <si>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</si>
  <si>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</si>
  <si>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</si>
  <si>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</si>
  <si>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</si>
  <si>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</si>
  <si>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</si>
  <si>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</si>
  <si>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</si>
  <si>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</si>
  <si>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</si>
  <si>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</si>
  <si>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</si>
  <si>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</si>
  <si>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</si>
  <si>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</si>
  <si>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</si>
  <si>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</si>
  <si>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</si>
  <si>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</si>
  <si>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</si>
  <si>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</si>
  <si>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</si>
  <si>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</si>
  <si>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</si>
  <si>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</si>
  <si>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</si>
  <si>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</si>
  <si>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</si>
  <si>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</si>
  <si>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</si>
  <si>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</si>
  <si>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</si>
  <si>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</si>
  <si>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</si>
  <si>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</si>
  <si>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</si>
  <si>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</si>
  <si>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</si>
  <si>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</si>
  <si>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</si>
  <si>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</si>
  <si>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</si>
  <si>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</si>
  <si>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</si>
  <si>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</si>
  <si>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</si>
  <si>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</si>
  <si>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</si>
  <si>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</si>
  <si>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</si>
  <si>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</si>
  <si>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</si>
  <si>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</si>
  <si>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</si>
  <si>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</si>
  <si>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</si>
  <si>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</si>
  <si>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</si>
  <si>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</si>
  <si>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</si>
  <si>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</si>
  <si>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</si>
  <si>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</si>
  <si>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</si>
  <si>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</si>
  <si>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</si>
  <si>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</si>
  <si>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</si>
  <si>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</si>
  <si>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</si>
  <si>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</si>
  <si>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</si>
  <si>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</si>
  <si>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</si>
  <si>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</si>
  <si>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</si>
  <si>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</si>
  <si>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</si>
  <si>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</si>
  <si>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</si>
  <si>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</si>
  <si>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</si>
  <si>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</si>
  <si>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</si>
  <si>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</si>
  <si>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</si>
  <si>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</si>
  <si>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</si>
  <si>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</si>
  <si>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</si>
  <si>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</si>
  <si>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</si>
  <si>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</si>
  <si>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</si>
  <si>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</si>
  <si>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</si>
  <si>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</si>
  <si>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</si>
  <si>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</si>
  <si>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</si>
  <si>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</si>
  <si>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</si>
  <si>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</si>
  <si>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</si>
  <si>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</si>
  <si>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</si>
  <si>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</si>
  <si>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</si>
  <si>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</si>
  <si>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</si>
  <si>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</si>
  <si>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</si>
  <si>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</si>
  <si>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</si>
  <si>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</si>
  <si>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</si>
  <si>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</si>
  <si>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</si>
  <si>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</si>
  <si>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</si>
  <si>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</si>
  <si>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</si>
  <si>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</si>
  <si>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</si>
  <si>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</si>
  <si>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</si>
  <si>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</si>
  <si>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</si>
  <si>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</si>
  <si>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</si>
  <si>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</si>
  <si>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</si>
  <si>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</si>
  <si>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</si>
  <si>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</si>
  <si>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</si>
  <si>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</si>
  <si>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</si>
  <si>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</si>
  <si>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</si>
  <si>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</si>
  <si>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</si>
  <si>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</si>
  <si>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</si>
  <si>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</si>
  <si>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</si>
  <si>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</si>
  <si>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</si>
  <si>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</si>
  <si>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</si>
  <si>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</si>
  <si>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</si>
  <si>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</si>
  <si>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</si>
  <si>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</si>
  <si>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</si>
  <si>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</si>
  <si>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</si>
  <si>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</si>
  <si>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</si>
  <si>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</si>
  <si>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</si>
  <si>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</si>
  <si>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</si>
  <si>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</si>
  <si>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</si>
  <si>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</si>
  <si>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</si>
  <si>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</si>
  <si>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</si>
  <si>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</si>
  <si>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</si>
  <si>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</si>
  <si>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</si>
  <si>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</si>
  <si>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</si>
  <si>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</si>
  <si>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</si>
  <si>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</si>
  <si>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</si>
  <si>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</si>
  <si>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</si>
  <si>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</si>
  <si>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</si>
  <si>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</si>
  <si>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</si>
  <si>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</si>
  <si>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</si>
  <si>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</si>
  <si>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</si>
  <si>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</si>
  <si>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</si>
  <si>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</si>
  <si>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</si>
  <si>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</si>
  <si>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</si>
  <si>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</si>
  <si>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</si>
  <si>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</si>
  <si>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</si>
  <si>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</si>
  <si>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</si>
  <si>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</si>
  <si>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</si>
  <si>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</si>
  <si>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</si>
  <si>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</si>
  <si>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</si>
  <si>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</si>
  <si>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</si>
  <si>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</si>
  <si>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</si>
  <si>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</si>
  <si>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</si>
  <si>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</si>
  <si>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</si>
  <si>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</si>
  <si>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</si>
  <si>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</si>
  <si>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</si>
  <si>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</si>
  <si>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</si>
  <si>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</si>
  <si>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</si>
  <si>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</si>
  <si>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</si>
  <si>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</si>
  <si>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</si>
  <si>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</si>
  <si>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</si>
  <si>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</si>
  <si>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</si>
  <si>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</si>
  <si>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</si>
  <si>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</si>
  <si>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</si>
  <si>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</si>
  <si>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</si>
  <si>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</si>
  <si>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</si>
  <si>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</si>
  <si>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</si>
  <si>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</si>
  <si>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</si>
  <si>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</si>
  <si>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</si>
  <si>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</si>
  <si>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</si>
  <si>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</si>
  <si>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</si>
  <si>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</si>
  <si>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</si>
  <si>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</si>
  <si>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</si>
  <si>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</si>
  <si>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</si>
  <si>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</si>
  <si>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</si>
  <si>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</si>
  <si>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</si>
  <si>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</si>
  <si>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</si>
  <si>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</si>
  <si>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</si>
  <si>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</si>
  <si>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</si>
  <si>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</si>
  <si>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</si>
  <si>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</si>
  <si>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</si>
  <si>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</si>
  <si>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</si>
  <si>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</si>
  <si>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</si>
  <si>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</si>
  <si>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</si>
  <si>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</si>
  <si>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</si>
  <si>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</si>
  <si>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</si>
  <si>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</si>
  <si>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</si>
  <si>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</si>
  <si>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</si>
  <si>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</si>
  <si>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</si>
  <si>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</si>
  <si>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</si>
  <si>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</si>
  <si>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</si>
  <si>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</si>
  <si>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</si>
  <si>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</si>
  <si>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</si>
  <si>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</si>
  <si>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</si>
  <si>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</si>
  <si>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</si>
  <si>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</si>
  <si>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</si>
  <si>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</si>
  <si>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</si>
  <si>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</si>
  <si>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</si>
  <si>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</si>
  <si>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</si>
  <si>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</si>
  <si>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</si>
  <si>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</si>
  <si>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</si>
  <si>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</si>
  <si>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</si>
  <si>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</si>
  <si>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</si>
  <si>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</si>
  <si>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</si>
  <si>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</si>
  <si>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</si>
  <si>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</si>
  <si>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</si>
  <si>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</si>
  <si>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</si>
  <si>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</si>
  <si>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</si>
  <si>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</si>
  <si>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</si>
  <si>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</si>
  <si>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</si>
  <si>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</si>
  <si>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</si>
  <si>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</si>
  <si>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</si>
  <si>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</si>
  <si>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</si>
  <si>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</si>
  <si>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</si>
  <si>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</si>
  <si>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</si>
  <si>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</si>
  <si>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</si>
  <si>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</si>
  <si>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</si>
  <si>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</si>
  <si>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</si>
  <si>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</si>
  <si>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</si>
  <si>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</si>
  <si>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</si>
  <si>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</si>
  <si>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</si>
  <si>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</si>
  <si>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</si>
  <si>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</si>
  <si>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</si>
  <si>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</si>
  <si>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</si>
  <si>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</si>
  <si>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</si>
  <si>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</si>
  <si>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</si>
  <si>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</si>
  <si>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</si>
  <si>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</si>
  <si>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</si>
  <si>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</si>
  <si>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</si>
  <si>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</si>
  <si>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</si>
  <si>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</si>
  <si>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</si>
  <si>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</si>
  <si>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</si>
  <si>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</si>
  <si>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</si>
  <si>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</si>
  <si>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</si>
  <si>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</si>
  <si>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</si>
  <si>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</si>
  <si>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</si>
  <si>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</si>
  <si>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</si>
  <si>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</si>
  <si>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</si>
  <si>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</si>
  <si>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</si>
  <si>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</si>
  <si>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</si>
  <si>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</si>
  <si>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</si>
  <si>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</si>
  <si>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</si>
  <si>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</si>
  <si>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</si>
  <si>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</si>
  <si>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</si>
  <si>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</si>
  <si>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</si>
  <si>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</si>
  <si>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</si>
  <si>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</si>
  <si>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</si>
  <si>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</si>
  <si>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</si>
  <si>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</si>
  <si>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</si>
  <si>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</si>
  <si>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</si>
  <si>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</si>
  <si>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</si>
  <si>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</si>
  <si>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</si>
  <si>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</si>
  <si>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</si>
  <si>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</si>
  <si>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</si>
  <si>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</si>
  <si>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</si>
  <si>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</si>
  <si>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</si>
  <si>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</si>
  <si>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</si>
  <si>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</si>
  <si>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</si>
  <si>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</si>
  <si>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</si>
  <si>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</si>
  <si>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</si>
  <si>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</si>
  <si>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</si>
  <si>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</si>
  <si>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</si>
  <si>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</si>
  <si>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</si>
  <si>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</si>
  <si>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</si>
  <si>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</si>
  <si>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</si>
  <si>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</si>
  <si>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</si>
  <si>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</si>
  <si>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</si>
  <si>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</si>
  <si>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</si>
  <si>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</si>
  <si>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</si>
  <si>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</si>
  <si>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</si>
  <si>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</si>
  <si>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</si>
  <si>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</si>
  <si>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</si>
  <si>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</si>
  <si>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</si>
  <si>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</si>
  <si>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</si>
  <si>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</si>
  <si>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</si>
  <si>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</si>
  <si>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</si>
  <si>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</si>
  <si>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</si>
  <si>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</si>
  <si>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</si>
  <si>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</si>
  <si>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</si>
  <si>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</si>
  <si>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</si>
  <si>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</si>
  <si>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</si>
  <si>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</si>
  <si>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</si>
  <si>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</si>
  <si>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</si>
  <si>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</si>
  <si>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</si>
  <si>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</si>
  <si>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</si>
  <si>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</si>
  <si>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</si>
  <si>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</si>
  <si>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</si>
  <si>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</si>
  <si>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</si>
  <si>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</si>
  <si>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</si>
  <si>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</si>
  <si>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</si>
  <si>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</si>
  <si>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</si>
  <si>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</si>
  <si>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</si>
  <si>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</si>
  <si>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</si>
  <si>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</si>
  <si>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</si>
  <si>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</si>
  <si>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</si>
  <si>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</si>
  <si>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</si>
  <si>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</si>
  <si>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</si>
  <si>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</si>
  <si>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</si>
  <si>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</si>
  <si>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</si>
  <si>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</si>
  <si>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</si>
  <si>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</si>
  <si>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</si>
  <si>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</si>
  <si>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</si>
  <si>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</si>
  <si>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</si>
  <si>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</si>
  <si>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</si>
  <si>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</si>
  <si>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</si>
  <si>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</si>
  <si>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</si>
  <si>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</si>
  <si>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</si>
  <si>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</si>
  <si>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</si>
  <si>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</si>
  <si>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</si>
  <si>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</si>
  <si>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</si>
  <si>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</si>
  <si>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</si>
  <si>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</si>
  <si>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</si>
  <si>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</si>
  <si>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</si>
  <si>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</si>
  <si>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</si>
  <si>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</si>
  <si>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</si>
  <si>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</si>
  <si>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</si>
  <si>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</si>
  <si>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</si>
  <si>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</si>
  <si>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</si>
  <si>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</si>
  <si>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</si>
  <si>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</si>
  <si>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</si>
  <si>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</si>
  <si>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</si>
  <si>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</si>
  <si>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</si>
  <si>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</si>
  <si>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</si>
  <si>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</si>
  <si>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</si>
  <si>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</si>
  <si>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</si>
  <si>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</si>
  <si>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</si>
  <si>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</si>
  <si>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</si>
  <si>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</si>
  <si>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</si>
  <si>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</si>
  <si>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</si>
  <si>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</si>
  <si>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</si>
  <si>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</si>
  <si>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</si>
  <si>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</si>
  <si>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</si>
  <si>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</si>
  <si>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</si>
  <si>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</si>
  <si>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</si>
  <si>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</si>
  <si>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</si>
  <si>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</si>
  <si>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</si>
  <si>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</si>
  <si>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</si>
  <si>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</si>
  <si>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</si>
  <si>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</si>
  <si>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</si>
  <si>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</si>
  <si>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</si>
  <si>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</si>
  <si>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</si>
  <si>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</si>
  <si>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</si>
  <si>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</si>
  <si>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</si>
  <si>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</si>
  <si>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</si>
  <si>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</si>
  <si>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</si>
  <si>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</si>
  <si>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</si>
  <si>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</si>
  <si>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</si>
  <si>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</si>
  <si>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</si>
  <si>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</si>
  <si>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</si>
  <si>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</si>
  <si>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</si>
  <si>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</si>
  <si>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</si>
  <si>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</si>
  <si>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</si>
  <si>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</si>
  <si>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</si>
  <si>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</si>
  <si>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</si>
  <si>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</si>
  <si>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</si>
  <si>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</si>
  <si>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</si>
  <si>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</si>
  <si>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</si>
  <si>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</si>
  <si>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</si>
  <si>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</si>
  <si>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</si>
  <si>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</si>
  <si>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</si>
  <si>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</si>
  <si>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</si>
  <si>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</si>
  <si>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</si>
  <si>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</si>
  <si>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</si>
  <si>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</si>
  <si>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</si>
  <si>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</si>
  <si>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</si>
  <si>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</si>
  <si>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</si>
  <si>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</si>
  <si>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</si>
  <si>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</si>
  <si>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</si>
  <si>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</si>
  <si>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</si>
  <si>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</si>
  <si>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</si>
  <si>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</si>
  <si>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</si>
  <si>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</si>
  <si>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</si>
  <si>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</si>
  <si>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</si>
  <si>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</si>
  <si>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</si>
  <si>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</si>
  <si>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</si>
  <si>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</si>
  <si>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</si>
  <si>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</si>
  <si>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</si>
  <si>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</si>
  <si>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</si>
  <si>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</si>
  <si>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</si>
  <si>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</si>
  <si>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</si>
  <si>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</si>
  <si>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</si>
  <si>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</si>
  <si>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</si>
  <si>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</si>
  <si>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</si>
  <si>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</si>
  <si>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</si>
  <si>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</si>
  <si>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</si>
  <si>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</si>
  <si>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</si>
  <si>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</si>
  <si>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</si>
  <si>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</si>
  <si>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</si>
  <si>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</si>
  <si>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</si>
  <si>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</si>
  <si>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</si>
  <si>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</si>
  <si>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</si>
  <si>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</si>
  <si>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</si>
  <si>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</si>
  <si>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</si>
  <si>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</si>
  <si>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</si>
  <si>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</si>
  <si>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</si>
  <si>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</si>
  <si>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</si>
  <si>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</si>
  <si>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</si>
  <si>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</si>
  <si>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</si>
  <si>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</si>
  <si>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</si>
  <si>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</si>
  <si>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</si>
  <si>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</si>
  <si>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</si>
  <si>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</si>
  <si>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</si>
  <si>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</si>
  <si>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</si>
  <si>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</si>
  <si>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</si>
  <si>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</si>
  <si>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</si>
  <si>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</si>
  <si>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</si>
  <si>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</si>
  <si>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</si>
  <si>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</si>
  <si>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</si>
  <si>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</si>
  <si>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</si>
  <si>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</si>
  <si>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</si>
  <si>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</si>
  <si>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</si>
  <si>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</si>
  <si>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</si>
  <si>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</si>
  <si>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</si>
  <si>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</si>
  <si>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</si>
  <si>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</si>
  <si>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</si>
  <si>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</si>
  <si>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</si>
  <si>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</si>
  <si>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</si>
  <si>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</si>
  <si>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</si>
  <si>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</si>
  <si>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</si>
  <si>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</si>
  <si>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</si>
  <si>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</si>
  <si>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</si>
  <si>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</si>
  <si>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</si>
  <si>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</si>
  <si>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</si>
  <si>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</si>
  <si>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</si>
  <si>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</si>
  <si>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</si>
  <si>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</si>
  <si>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</si>
  <si>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</si>
  <si>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</si>
  <si>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</si>
  <si>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</si>
  <si>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</si>
  <si>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</si>
  <si>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</si>
  <si>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</si>
  <si>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</si>
  <si>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</si>
  <si>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</si>
  <si>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</si>
  <si>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</si>
  <si>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</si>
  <si>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</si>
  <si>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</si>
  <si>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</si>
  <si>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</si>
  <si>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</si>
  <si>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</si>
  <si>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</si>
  <si>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</si>
  <si>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</si>
  <si>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</si>
  <si>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</si>
  <si>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</si>
  <si>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</si>
  <si>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</si>
  <si>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</si>
  <si>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</si>
  <si>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</si>
  <si>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</si>
  <si>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</si>
  <si>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</si>
  <si>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</si>
  <si>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</si>
  <si>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</si>
  <si>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</si>
  <si>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</si>
  <si>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</si>
  <si>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</si>
  <si>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</si>
  <si>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</si>
  <si>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</si>
  <si>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</si>
  <si>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</si>
  <si>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</si>
  <si>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</si>
  <si>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</si>
  <si>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</si>
  <si>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</si>
  <si>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</si>
  <si>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</si>
  <si>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</si>
  <si>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</si>
  <si>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</si>
  <si>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</si>
  <si>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</si>
  <si>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</si>
  <si>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</si>
  <si>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</si>
  <si>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</si>
  <si>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</si>
  <si>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</si>
  <si>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</si>
  <si>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</si>
  <si>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</si>
  <si>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</si>
  <si>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</si>
  <si>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</si>
  <si>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</si>
  <si>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</si>
  <si>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</si>
  <si>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</si>
  <si>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</si>
  <si>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</si>
  <si>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</si>
  <si>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</si>
  <si>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</si>
  <si>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</si>
  <si>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</si>
  <si>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</si>
  <si>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</si>
  <si>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</si>
  <si>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</si>
  <si>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</si>
  <si>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</si>
  <si>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</si>
  <si>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</si>
  <si>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</si>
  <si>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</si>
  <si>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</si>
  <si>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</si>
  <si>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</si>
  <si>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</si>
  <si>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</si>
  <si>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</si>
  <si>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</si>
  <si>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</si>
  <si>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</si>
  <si>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</si>
  <si>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</si>
  <si>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</si>
  <si>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</si>
  <si>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</si>
  <si>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</si>
  <si>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</si>
  <si>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</si>
  <si>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</si>
  <si>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</si>
  <si>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</si>
  <si>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</si>
  <si>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</si>
  <si>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</si>
  <si>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</si>
  <si>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</si>
  <si>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</si>
  <si>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</si>
  <si>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</si>
  <si>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</si>
  <si>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</si>
  <si>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</si>
  <si>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</si>
  <si>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</si>
  <si>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</si>
  <si>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</si>
  <si>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</si>
  <si>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</si>
  <si>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</si>
  <si>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</si>
  <si>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</si>
  <si>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</si>
  <si>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</si>
  <si>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</si>
  <si>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</si>
  <si>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</si>
  <si>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</si>
  <si>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</si>
  <si>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</si>
  <si>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</si>
  <si>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</si>
  <si>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</si>
  <si>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</si>
  <si>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</si>
  <si>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</si>
  <si>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</si>
  <si>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</si>
  <si>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</si>
  <si>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</si>
  <si>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</si>
  <si>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</si>
  <si>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</si>
  <si>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</si>
  <si>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</si>
  <si>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</si>
  <si>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</si>
  <si>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</si>
  <si>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</si>
  <si>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</si>
  <si>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</si>
  <si>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</si>
  <si>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</si>
  <si>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</si>
  <si>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</si>
  <si>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</si>
  <si>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</si>
  <si>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</si>
  <si>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</si>
  <si>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</si>
  <si>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</si>
  <si>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</si>
  <si>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</si>
  <si>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</si>
  <si>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</si>
  <si>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</si>
  <si>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</si>
  <si>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</si>
  <si>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</si>
  <si>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</si>
  <si>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</si>
  <si>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</si>
  <si>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</si>
  <si>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</si>
  <si>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</si>
  <si>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</si>
  <si>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</si>
  <si>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</si>
  <si>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</si>
  <si>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</si>
  <si>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</si>
  <si>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</si>
  <si>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</si>
  <si>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</si>
  <si>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</si>
  <si>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</si>
  <si>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</si>
  <si>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</si>
  <si>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</si>
  <si>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</si>
  <si>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</si>
  <si>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</si>
  <si>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</si>
  <si>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</si>
  <si>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</si>
  <si>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</si>
  <si>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</si>
  <si>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</si>
  <si>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</si>
  <si>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</si>
  <si>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</si>
  <si>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</si>
  <si>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</si>
  <si>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</si>
  <si>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</si>
  <si>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</si>
  <si>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</si>
  <si>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</si>
  <si>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</si>
  <si>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</si>
  <si>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</si>
  <si>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</si>
  <si>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</si>
  <si>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</si>
  <si>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</si>
  <si>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</si>
  <si>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</si>
  <si>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</si>
  <si>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</si>
  <si>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</si>
  <si>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</si>
  <si>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</si>
  <si>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</si>
  <si>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</si>
  <si>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</si>
  <si>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</si>
  <si>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</si>
  <si>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</si>
  <si>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</si>
  <si>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</si>
  <si>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</si>
  <si>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</si>
  <si>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</si>
  <si>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</si>
  <si>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</si>
  <si>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</si>
  <si>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</si>
  <si>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</si>
  <si>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</si>
  <si>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</si>
  <si>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</si>
  <si>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</si>
  <si>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</si>
  <si>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</si>
  <si>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</si>
  <si>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</si>
  <si>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</si>
  <si>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</si>
  <si>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</si>
  <si>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</si>
  <si>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</si>
  <si>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</si>
  <si>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</si>
  <si>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</si>
  <si>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</si>
  <si>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</si>
  <si>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</si>
  <si>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</si>
  <si>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</si>
  <si>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</si>
  <si>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</si>
  <si>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</si>
  <si>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</si>
  <si>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</si>
  <si>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</si>
  <si>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</si>
  <si>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</si>
  <si>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</si>
  <si>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</si>
  <si>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</si>
  <si>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</si>
  <si>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</si>
  <si>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</si>
  <si>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</si>
  <si>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</si>
  <si>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</si>
  <si>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</si>
  <si>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</si>
  <si>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</si>
  <si>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</si>
  <si>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</si>
  <si>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</si>
  <si>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</si>
  <si>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</si>
  <si>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</si>
  <si>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</si>
  <si>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</si>
  <si>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</si>
  <si>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</si>
  <si>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</si>
  <si>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</si>
  <si>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</si>
  <si>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</si>
  <si>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</si>
  <si>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</si>
  <si>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</si>
  <si>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</si>
  <si>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</si>
  <si>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</si>
  <si>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</si>
  <si>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</si>
  <si>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</si>
  <si>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</si>
  <si>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</si>
  <si>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</si>
  <si>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</si>
  <si>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</si>
  <si>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</si>
  <si>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</si>
  <si>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</si>
  <si>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</si>
  <si>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</si>
  <si>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</si>
  <si>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</si>
  <si>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</si>
  <si>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</si>
  <si>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</si>
  <si>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</si>
  <si>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</si>
  <si>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</si>
  <si>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</si>
  <si>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</si>
  <si>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</si>
  <si>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</si>
  <si>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</si>
  <si>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</si>
  <si>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</si>
  <si>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</si>
  <si>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</si>
  <si>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</si>
  <si>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</si>
  <si>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</si>
  <si>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</si>
  <si>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</si>
  <si>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</si>
  <si>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</si>
  <si>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</si>
  <si>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</si>
  <si>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</si>
  <si>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</si>
  <si>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</si>
  <si>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</si>
  <si>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</si>
  <si>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</si>
  <si>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</si>
  <si>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</si>
  <si>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</si>
  <si>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</si>
  <si>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</si>
  <si>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</si>
  <si>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</si>
  <si>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</si>
  <si>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</si>
  <si>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</si>
  <si>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</si>
  <si>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</si>
  <si>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</si>
  <si>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</si>
  <si>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</si>
  <si>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</si>
  <si>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</si>
  <si>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</si>
  <si>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</si>
  <si>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</si>
  <si>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</si>
  <si>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</si>
  <si>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</si>
  <si>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</si>
  <si>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</si>
  <si>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</si>
  <si>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</si>
  <si>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</si>
  <si>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</si>
  <si>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</si>
  <si>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</si>
  <si>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</si>
  <si>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</si>
  <si>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</si>
  <si>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</si>
  <si>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</si>
  <si>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</si>
  <si>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</si>
  <si>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</si>
  <si>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</si>
  <si>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</si>
  <si>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</si>
  <si>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</si>
  <si>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</si>
  <si>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</si>
  <si>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</si>
  <si>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</si>
  <si>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</si>
  <si>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</si>
  <si>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</si>
  <si>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</si>
  <si>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</si>
  <si>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</si>
  <si>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</si>
  <si>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</si>
  <si>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</si>
  <si>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</si>
  <si>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</si>
  <si>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</si>
  <si>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</si>
  <si>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</si>
  <si>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</si>
  <si>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</si>
  <si>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</si>
  <si>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</si>
  <si>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</si>
  <si>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</si>
  <si>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</si>
  <si>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</si>
  <si>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</si>
  <si>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</si>
  <si>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</si>
  <si>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</si>
  <si>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</si>
  <si>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</si>
  <si>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</si>
  <si>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</si>
  <si>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</si>
  <si>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</si>
  <si>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</si>
  <si>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</si>
  <si>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</si>
  <si>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</si>
  <si>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</si>
  <si>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</si>
  <si>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</si>
  <si>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</si>
  <si>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</si>
  <si>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</si>
  <si>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</si>
  <si>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</si>
  <si>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</si>
  <si>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</si>
  <si>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</si>
  <si>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</si>
  <si>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</si>
  <si>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</si>
  <si>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</si>
  <si>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</si>
  <si>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</si>
  <si>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</si>
  <si>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</si>
  <si>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</si>
  <si>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</si>
  <si>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</si>
  <si>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</si>
  <si>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</si>
  <si>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</si>
  <si>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</si>
  <si>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</si>
  <si>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</si>
  <si>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</si>
  <si>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</si>
  <si>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</si>
  <si>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</si>
  <si>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</si>
  <si>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</si>
  <si>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</si>
  <si>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</si>
  <si>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</si>
  <si>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</si>
  <si>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</si>
  <si>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</si>
  <si>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</si>
  <si>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</si>
  <si>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</si>
  <si>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</si>
  <si>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</si>
  <si>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</si>
  <si>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</si>
  <si>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</si>
  <si>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</si>
  <si>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</si>
  <si>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</si>
  <si>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</si>
  <si>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</si>
  <si>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</si>
  <si>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</si>
  <si>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</si>
  <si>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</si>
  <si>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</si>
  <si>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</si>
  <si>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</si>
  <si>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</si>
  <si>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</si>
  <si>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</si>
  <si>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</si>
  <si>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</si>
  <si>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</si>
  <si>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</si>
  <si>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</si>
  <si>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</si>
  <si>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</si>
  <si>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</si>
  <si>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</si>
  <si>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</si>
  <si>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</si>
  <si>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</si>
  <si>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</si>
  <si>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</si>
  <si>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</si>
  <si>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</si>
  <si>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</si>
  <si>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</si>
  <si>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</si>
  <si>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</si>
  <si>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</si>
  <si>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</si>
  <si>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</si>
  <si>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</si>
  <si>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</si>
  <si>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</si>
  <si>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</si>
  <si>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</si>
  <si>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</si>
  <si>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</si>
  <si>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</si>
  <si>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</si>
  <si>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</si>
  <si>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</si>
  <si>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</si>
  <si>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</si>
  <si>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</si>
  <si>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</si>
  <si>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</si>
  <si>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</si>
  <si>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</si>
  <si>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</si>
  <si>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</si>
  <si>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</si>
  <si>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</si>
  <si>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</si>
  <si>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</si>
  <si>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</si>
  <si>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</si>
  <si>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</si>
  <si>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</si>
  <si>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</si>
  <si>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</si>
  <si>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</si>
  <si>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</si>
  <si>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</si>
  <si>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</si>
  <si>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</si>
  <si>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</si>
  <si>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</si>
  <si>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</si>
  <si>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</si>
  <si>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</si>
  <si>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</si>
  <si>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</si>
  <si>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</si>
  <si>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</si>
  <si>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</si>
  <si>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</si>
  <si>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</si>
  <si>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</si>
  <si>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</si>
  <si>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</si>
  <si>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</si>
  <si>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</si>
  <si>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</si>
  <si>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</si>
  <si>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</si>
  <si>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</si>
  <si>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</si>
  <si>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</si>
  <si>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</si>
  <si>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</si>
  <si>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</si>
  <si>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</si>
  <si>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</si>
  <si>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</si>
  <si>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</si>
  <si>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</si>
  <si>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</si>
  <si>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</si>
  <si>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</si>
  <si>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</si>
  <si>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</si>
  <si>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</si>
  <si>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</si>
  <si>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</si>
  <si>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</si>
  <si>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</si>
  <si>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</si>
  <si>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</si>
  <si>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</si>
  <si>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</si>
  <si>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</si>
  <si>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</si>
  <si>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</si>
  <si>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</si>
  <si>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</si>
  <si>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</si>
  <si>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</si>
  <si>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</si>
  <si>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</si>
  <si>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</si>
  <si>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</si>
  <si>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</si>
  <si>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</si>
  <si>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</si>
  <si>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</si>
  <si>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</si>
  <si>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</si>
  <si>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</si>
  <si>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</si>
  <si>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</si>
  <si>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</si>
  <si>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</si>
  <si>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</si>
  <si>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</si>
  <si>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</si>
  <si>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</si>
  <si>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</si>
  <si>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</si>
  <si>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</si>
  <si>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</si>
  <si>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</si>
  <si>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</si>
  <si>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</si>
  <si>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</si>
  <si>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</si>
  <si>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</si>
  <si>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</si>
  <si>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</si>
  <si>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</si>
  <si>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</si>
  <si>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</si>
  <si>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</si>
  <si>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</si>
  <si>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</si>
  <si>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</si>
  <si>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</si>
  <si>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</si>
  <si>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</si>
  <si>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</si>
  <si>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</si>
  <si>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</si>
  <si>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</si>
  <si>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</si>
  <si>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</si>
  <si>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</si>
  <si>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</si>
  <si>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</si>
  <si>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</si>
  <si>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</si>
  <si>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</si>
  <si>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</si>
  <si>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</si>
  <si>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</si>
  <si>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</si>
  <si>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</si>
  <si>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</si>
  <si>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</si>
  <si>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</si>
  <si>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</si>
  <si>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</si>
  <si>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</si>
  <si>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</si>
  <si>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</si>
  <si>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</si>
  <si>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</si>
  <si>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</si>
  <si>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</si>
  <si>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</si>
  <si>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</si>
  <si>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</si>
  <si>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</si>
  <si>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</si>
  <si>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</si>
  <si>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</si>
  <si>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</si>
  <si>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</si>
  <si>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</si>
  <si>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</si>
  <si>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</si>
  <si>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</si>
  <si>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</si>
  <si>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</si>
  <si>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</si>
  <si>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</si>
  <si>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</si>
  <si>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</si>
  <si>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</si>
  <si>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</si>
  <si>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</si>
  <si>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</si>
  <si>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</si>
  <si>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</si>
  <si>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</si>
  <si>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</si>
  <si>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</si>
  <si>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</si>
  <si>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</si>
  <si>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</si>
  <si>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</si>
  <si>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</si>
  <si>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</si>
  <si>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</si>
  <si>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</si>
  <si>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</si>
  <si>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</si>
  <si>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</si>
  <si>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</si>
  <si>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</si>
  <si>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</si>
  <si>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</si>
  <si>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</si>
  <si>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</si>
  <si>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</si>
  <si>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</si>
  <si>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</si>
  <si>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</si>
  <si>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</si>
  <si>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</si>
  <si>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</si>
  <si>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</si>
  <si>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</si>
  <si>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</si>
  <si>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</si>
  <si>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</si>
  <si>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</si>
  <si>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</si>
  <si>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</si>
  <si>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</si>
  <si>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</si>
  <si>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</si>
  <si>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</si>
  <si>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</si>
  <si>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</si>
  <si>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</si>
  <si>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</si>
  <si>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</si>
  <si>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</si>
  <si>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</si>
  <si>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</si>
  <si>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</si>
  <si>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</si>
  <si>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</si>
  <si>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</si>
  <si>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</si>
  <si>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</si>
  <si>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</si>
  <si>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</si>
  <si>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</si>
  <si>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</si>
  <si>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</si>
  <si>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</si>
  <si>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</si>
  <si>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</si>
  <si>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</si>
  <si>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</si>
  <si>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</si>
  <si>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</si>
  <si>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</si>
  <si>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</si>
  <si>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</si>
  <si>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</si>
  <si>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</si>
  <si>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</si>
  <si>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</si>
  <si>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</si>
  <si>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</si>
  <si>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</si>
  <si>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</si>
  <si>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</si>
  <si>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</si>
  <si>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</si>
  <si>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</si>
  <si>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</si>
  <si>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</si>
  <si>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</si>
  <si>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</si>
  <si>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</si>
  <si>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</si>
  <si>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</si>
  <si>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</si>
  <si>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</si>
  <si>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</si>
  <si>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</si>
  <si>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</si>
  <si>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</si>
  <si>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</si>
  <si>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</si>
  <si>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</si>
  <si>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</si>
  <si>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</si>
  <si>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</si>
  <si>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</si>
  <si>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</si>
  <si>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</si>
  <si>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</si>
  <si>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</si>
  <si>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</si>
  <si>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</si>
  <si>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</si>
  <si>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</si>
  <si>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</si>
  <si>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</si>
  <si>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</si>
  <si>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</si>
  <si>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</si>
  <si>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</si>
  <si>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</si>
  <si>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</si>
  <si>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</si>
  <si>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</si>
  <si>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</si>
  <si>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</si>
  <si>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</si>
  <si>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</si>
  <si>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</si>
  <si>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</si>
  <si>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</si>
  <si>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</si>
  <si>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</si>
  <si>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</si>
  <si>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</si>
  <si>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</si>
  <si>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</si>
  <si>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</si>
  <si>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</si>
  <si>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</si>
  <si>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</si>
  <si>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</si>
  <si>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</si>
  <si>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</si>
  <si>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</si>
  <si>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</si>
  <si>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</si>
  <si>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</si>
  <si>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</si>
  <si>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</si>
  <si>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</si>
  <si>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</si>
  <si>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</si>
  <si>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</si>
  <si>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</si>
  <si>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</si>
  <si>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</si>
  <si>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</si>
  <si>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</si>
  <si>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</si>
  <si>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</si>
  <si>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</si>
  <si>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</si>
  <si>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</si>
  <si>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</si>
  <si>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</si>
  <si>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</si>
  <si>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</si>
  <si>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</si>
  <si>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</si>
  <si>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</si>
  <si>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</si>
  <si>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</si>
  <si>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</si>
  <si>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</si>
  <si>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</si>
  <si>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</si>
  <si>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</si>
  <si>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</si>
  <si>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</si>
  <si>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</si>
  <si>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</si>
  <si>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</si>
  <si>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</si>
  <si>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</si>
  <si>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</si>
  <si>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</si>
  <si>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</si>
  <si>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</si>
  <si>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</si>
  <si>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</si>
  <si>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</si>
  <si>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</si>
  <si>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</si>
  <si>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</si>
  <si>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</si>
  <si>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</si>
  <si>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</si>
  <si>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</si>
  <si>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</si>
  <si>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</si>
  <si>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</si>
  <si>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</si>
  <si>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</si>
  <si>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</si>
  <si>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</si>
  <si>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</si>
  <si>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</si>
  <si>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</si>
  <si>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</si>
  <si>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</si>
  <si>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</si>
  <si>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</si>
  <si>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</si>
  <si>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</si>
  <si>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</si>
  <si>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</si>
  <si>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</si>
  <si>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</si>
  <si>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</si>
  <si>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</si>
  <si>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</si>
  <si>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</si>
  <si>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</si>
  <si>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</si>
  <si>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</si>
  <si>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</si>
  <si>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</si>
  <si>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</si>
  <si>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</si>
  <si>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</si>
  <si>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</si>
  <si>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</si>
  <si>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</si>
  <si>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</si>
  <si>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</si>
  <si>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</si>
  <si>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</si>
  <si>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</si>
  <si>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</si>
  <si>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</si>
  <si>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</si>
  <si>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</si>
  <si>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</si>
  <si>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</si>
  <si>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</si>
  <si>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</si>
  <si>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</si>
  <si>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</si>
  <si>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</si>
  <si>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</si>
  <si>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</si>
  <si>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</si>
  <si>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</si>
  <si>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</si>
  <si>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</si>
  <si>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</si>
  <si>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</si>
  <si>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</si>
  <si>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</si>
  <si>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</si>
  <si>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</si>
  <si>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</si>
  <si>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</si>
  <si>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</si>
  <si>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</si>
  <si>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</si>
  <si>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</si>
  <si>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</si>
  <si>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</si>
  <si>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</si>
  <si>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</si>
  <si>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</si>
  <si>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</si>
  <si>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</si>
  <si>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</si>
  <si>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</si>
  <si>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</si>
  <si>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</si>
  <si>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</si>
  <si>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</si>
  <si>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</si>
  <si>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</si>
  <si>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</si>
  <si>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</si>
  <si>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</si>
  <si>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</si>
  <si>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</si>
  <si>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</si>
  <si>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</si>
  <si>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</si>
  <si>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</si>
  <si>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</si>
  <si>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</si>
  <si>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</si>
  <si>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</si>
  <si>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</si>
  <si>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</si>
  <si>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</si>
  <si>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</si>
  <si>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</si>
  <si>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</si>
  <si>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</si>
  <si>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</si>
  <si>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</si>
  <si>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</si>
  <si>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</si>
  <si>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</si>
  <si>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</si>
  <si>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</si>
  <si>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</si>
  <si>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</si>
  <si>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</si>
  <si>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</si>
  <si>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</si>
  <si>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</si>
  <si>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</si>
  <si>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</si>
  <si>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</si>
  <si>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</si>
  <si>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</si>
  <si>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</si>
  <si>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</si>
  <si>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</si>
  <si>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</si>
  <si>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</si>
  <si>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</si>
  <si>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</si>
  <si>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</si>
  <si>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</si>
  <si>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</si>
  <si>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</si>
  <si>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</si>
  <si>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</si>
  <si>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</si>
  <si>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</si>
  <si>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</si>
  <si>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</si>
  <si>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</si>
  <si>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</si>
  <si>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</si>
  <si>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</si>
  <si>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</si>
  <si>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</si>
  <si>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</si>
  <si>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</si>
  <si>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</si>
  <si>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</si>
  <si>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</si>
  <si>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</si>
  <si>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</si>
  <si>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</si>
  <si>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</si>
  <si>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</si>
  <si>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</si>
  <si>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</si>
  <si>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</si>
  <si>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</si>
  <si>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</si>
  <si>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</si>
  <si>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</si>
  <si>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</si>
  <si>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</si>
  <si>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</si>
  <si>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</si>
  <si>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</si>
  <si>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</si>
  <si>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</si>
  <si>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</si>
  <si>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</si>
  <si>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</si>
  <si>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</si>
  <si>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</si>
  <si>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</si>
  <si>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</si>
  <si>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</si>
  <si>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</si>
  <si>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</si>
  <si>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</si>
  <si>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</si>
  <si>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</si>
  <si>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</si>
  <si>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</si>
  <si>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</si>
  <si>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</si>
  <si>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</si>
  <si>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</si>
  <si>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</si>
  <si>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</si>
  <si>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</si>
  <si>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</si>
  <si>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</si>
  <si>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</si>
  <si>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</si>
  <si>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</si>
  <si>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</si>
  <si>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</si>
  <si>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</si>
  <si>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</si>
  <si>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</si>
  <si>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</si>
  <si>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</si>
  <si>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</si>
  <si>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</si>
  <si>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</si>
  <si>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</si>
  <si>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</si>
  <si>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</si>
  <si>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</si>
  <si>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</si>
  <si>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</si>
  <si>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</si>
  <si>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</si>
  <si>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</si>
  <si>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</si>
  <si>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</si>
  <si>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</si>
  <si>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</si>
  <si>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</si>
  <si>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</si>
  <si>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</si>
  <si>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</si>
  <si>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</si>
  <si>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</si>
  <si>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</si>
  <si>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</si>
  <si>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</si>
  <si>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</si>
  <si>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</si>
  <si>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</si>
  <si>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</si>
  <si>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</si>
  <si>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</si>
  <si>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</si>
  <si>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</si>
  <si>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</si>
  <si>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</si>
  <si>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</si>
  <si>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</si>
  <si>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</si>
  <si>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</si>
  <si>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</si>
  <si>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</si>
  <si>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</si>
  <si>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</si>
  <si>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</si>
  <si>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</si>
  <si>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</si>
  <si>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</si>
  <si>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</si>
  <si>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</si>
  <si>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</si>
  <si>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</si>
  <si>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</si>
  <si>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</si>
  <si>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</si>
  <si>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</si>
  <si>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</si>
  <si>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</si>
  <si>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</si>
  <si>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</si>
  <si>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</si>
  <si>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</si>
  <si>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</si>
  <si>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</si>
  <si>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</si>
  <si>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</si>
  <si>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</si>
  <si>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</si>
  <si>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</si>
  <si>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</si>
  <si>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</si>
  <si>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</si>
  <si>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</si>
  <si>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</si>
  <si>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</si>
  <si>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</si>
  <si>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</si>
  <si>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</si>
  <si>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</si>
  <si>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</si>
  <si>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</si>
  <si>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</si>
  <si>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</si>
  <si>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</si>
  <si>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</si>
  <si>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</si>
  <si>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</si>
  <si>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</si>
  <si>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</si>
  <si>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</si>
  <si>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</si>
  <si>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</si>
  <si>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</si>
  <si>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</si>
  <si>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</si>
  <si>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</si>
  <si>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</si>
  <si>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</si>
  <si>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</si>
  <si>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</si>
  <si>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</si>
  <si>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</si>
  <si>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</si>
  <si>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</si>
  <si>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</si>
  <si>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</si>
  <si>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</si>
  <si>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</si>
  <si>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</si>
  <si>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</si>
  <si>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</si>
  <si>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</si>
  <si>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</si>
  <si>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</si>
  <si>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</si>
  <si>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</si>
  <si>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</si>
  <si>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</si>
  <si>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</si>
  <si>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</si>
  <si>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</si>
  <si>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</si>
  <si>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</si>
  <si>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</si>
  <si>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</si>
  <si>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</si>
  <si>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</si>
  <si>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</si>
  <si>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</si>
  <si>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</si>
  <si>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</si>
  <si>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</si>
  <si>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</si>
  <si>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</si>
  <si>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</si>
  <si>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</si>
  <si>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</si>
  <si>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</si>
  <si>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</si>
  <si>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</si>
  <si>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</si>
  <si>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</si>
  <si>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</si>
  <si>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</si>
  <si>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</si>
  <si>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</si>
  <si>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</si>
  <si>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</si>
  <si>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</si>
  <si>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</si>
  <si>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</si>
  <si>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</si>
  <si>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</si>
  <si>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</si>
  <si>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</si>
  <si>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</si>
  <si>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</si>
  <si>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</si>
  <si>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</si>
  <si>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</si>
  <si>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</si>
  <si>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</si>
  <si>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</si>
  <si>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</si>
  <si>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</si>
  <si>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</si>
  <si>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</si>
  <si>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</si>
  <si>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</si>
  <si>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</si>
  <si>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</si>
  <si>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</si>
  <si>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</si>
  <si>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</si>
  <si>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</si>
  <si>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</si>
  <si>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</si>
  <si>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</si>
  <si>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</si>
  <si>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</si>
  <si>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</si>
  <si>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</si>
  <si>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</si>
  <si>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</si>
  <si>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</si>
  <si>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</si>
  <si>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</si>
  <si>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</si>
  <si>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</si>
  <si>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</si>
  <si>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</si>
  <si>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</si>
  <si>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</si>
  <si>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</si>
  <si>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</si>
  <si>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</si>
  <si>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</si>
  <si>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</si>
  <si>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</si>
  <si>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</si>
  <si>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</si>
  <si>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</si>
  <si>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</si>
  <si>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</si>
  <si>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</si>
  <si>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</si>
  <si>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</si>
  <si>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</si>
  <si>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</si>
  <si>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</si>
  <si>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</si>
  <si>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</si>
  <si>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</si>
  <si>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</si>
  <si>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</si>
  <si>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</si>
  <si>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</si>
  <si>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</si>
  <si>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</si>
  <si>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</si>
  <si>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</si>
  <si>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</si>
  <si>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</si>
  <si>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</si>
  <si>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</si>
  <si>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</si>
  <si>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</si>
  <si>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</si>
  <si>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</si>
  <si>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</si>
  <si>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</si>
  <si>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</si>
  <si>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</si>
  <si>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</si>
  <si>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</si>
  <si>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</si>
  <si>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</si>
  <si>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</si>
  <si>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</si>
  <si>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</si>
  <si>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</si>
  <si>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</si>
  <si>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</si>
  <si>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</si>
  <si>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</si>
  <si>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</si>
  <si>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</si>
  <si>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</si>
  <si>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</si>
  <si>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</si>
  <si>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</si>
  <si>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</si>
  <si>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</si>
  <si>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</si>
  <si>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</si>
  <si>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</si>
  <si>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</si>
  <si>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</si>
  <si>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</si>
  <si>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</si>
  <si>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</si>
  <si>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</si>
  <si>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</si>
  <si>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</si>
  <si>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</si>
  <si>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</si>
  <si>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</si>
  <si>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</si>
  <si>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</si>
  <si>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</si>
  <si>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</si>
  <si>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</si>
  <si>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</si>
  <si>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</si>
  <si>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</si>
  <si>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</si>
  <si>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</si>
  <si>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</si>
  <si>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</si>
  <si>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</si>
  <si>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</si>
  <si>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</si>
  <si>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</si>
  <si>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</si>
  <si>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</si>
  <si>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</si>
  <si>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</si>
  <si>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</si>
  <si>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</si>
  <si>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</si>
  <si>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</si>
  <si>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</si>
  <si>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</si>
  <si>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</si>
  <si>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</si>
  <si>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</si>
  <si>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</si>
  <si>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</si>
  <si>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</si>
  <si>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</si>
  <si>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</si>
  <si>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</si>
  <si>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</si>
  <si>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</si>
  <si>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</si>
  <si>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</si>
  <si>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</si>
  <si>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</si>
  <si>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</si>
  <si>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</si>
  <si>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</si>
  <si>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</si>
  <si>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</si>
  <si>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</si>
  <si>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</si>
  <si>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</si>
  <si>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</si>
  <si>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</si>
  <si>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</si>
  <si>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</si>
  <si>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</si>
  <si>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</si>
  <si>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</si>
  <si>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</si>
  <si>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</si>
  <si>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</si>
  <si>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</si>
  <si>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</si>
  <si>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</si>
  <si>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</si>
  <si>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</si>
  <si>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</si>
  <si>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</si>
  <si>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</si>
  <si>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</si>
  <si>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</si>
  <si>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</si>
  <si>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</si>
  <si>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</si>
  <si>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</si>
  <si>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</si>
  <si>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</si>
  <si>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</si>
  <si>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</si>
  <si>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</si>
  <si>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</si>
  <si>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</si>
  <si>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</si>
  <si>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</si>
  <si>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</si>
  <si>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</si>
  <si>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</si>
  <si>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</si>
  <si>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</si>
  <si>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</si>
  <si>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</si>
  <si>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</si>
  <si>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</si>
  <si>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</si>
  <si>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</si>
  <si>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</si>
  <si>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</si>
  <si>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</si>
  <si>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</si>
  <si>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</si>
  <si>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</si>
  <si>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</si>
  <si>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</si>
  <si>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</si>
  <si>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</si>
  <si>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</si>
  <si>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</si>
  <si>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</si>
  <si>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</si>
  <si>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</si>
  <si>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</si>
  <si>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</si>
  <si>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</si>
  <si>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</si>
  <si>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</si>
  <si>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</si>
  <si>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</si>
  <si>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</si>
  <si>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</si>
  <si>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</si>
  <si>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</si>
  <si>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</si>
  <si>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</si>
  <si>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</si>
  <si>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</si>
  <si>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</si>
  <si>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</si>
  <si>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</si>
  <si>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</si>
  <si>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</si>
  <si>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</si>
  <si>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</si>
  <si>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</si>
  <si>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</si>
  <si>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</si>
  <si>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</si>
  <si>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</si>
  <si>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</si>
  <si>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</si>
  <si>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</si>
  <si>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</si>
  <si>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</si>
  <si>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</si>
  <si>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</si>
  <si>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</si>
  <si>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</si>
  <si>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</si>
  <si>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</si>
  <si>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</si>
  <si>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</si>
  <si>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</si>
  <si>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</si>
  <si>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</si>
  <si>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</si>
  <si>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</si>
  <si>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</si>
  <si>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</si>
  <si>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</si>
  <si>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</si>
  <si>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</si>
  <si>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</si>
  <si>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</si>
  <si>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</si>
  <si>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</si>
  <si>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</si>
  <si>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</si>
  <si>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</si>
  <si>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</si>
  <si>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</si>
  <si>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</si>
  <si>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</si>
  <si>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</si>
  <si>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</si>
  <si>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</si>
  <si>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</si>
  <si>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</si>
  <si>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</si>
  <si>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</si>
  <si>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</si>
  <si>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</si>
  <si>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</si>
  <si>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</si>
  <si>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</si>
  <si>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</si>
  <si>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</si>
  <si>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</si>
  <si>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</si>
  <si>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</si>
  <si>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</si>
  <si>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</si>
  <si>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</si>
  <si>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</si>
  <si>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</si>
  <si>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</si>
  <si>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</si>
  <si>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</si>
  <si>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</si>
  <si>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</si>
  <si>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</si>
  <si>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</si>
  <si>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</si>
  <si>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</si>
  <si>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</si>
  <si>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</si>
  <si>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</si>
  <si>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</si>
  <si>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</si>
  <si>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</si>
  <si>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</si>
  <si>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</si>
  <si>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</si>
  <si>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</si>
  <si>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</si>
  <si>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</si>
  <si>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</si>
  <si>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</si>
  <si>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</si>
  <si>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</si>
  <si>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</si>
  <si>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</si>
  <si>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</si>
  <si>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</si>
  <si>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</si>
  <si>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</si>
  <si>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</si>
  <si>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</si>
  <si>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</si>
  <si>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</si>
  <si>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</si>
  <si>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</si>
  <si>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</si>
  <si>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</si>
  <si>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</si>
  <si>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</si>
  <si>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</si>
  <si>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</si>
  <si>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</si>
  <si>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</si>
  <si>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</si>
  <si>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</si>
  <si>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</si>
  <si>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</si>
  <si>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</si>
  <si>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</si>
  <si>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</si>
  <si>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</si>
  <si>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</si>
  <si>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</si>
  <si>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</si>
  <si>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</si>
  <si>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</si>
  <si>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</si>
  <si>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</si>
  <si>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</si>
  <si>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</si>
  <si>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</si>
  <si>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</si>
  <si>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</si>
  <si>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</si>
  <si>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</si>
  <si>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</si>
  <si>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</si>
  <si>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</si>
  <si>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</si>
  <si>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</si>
  <si>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</si>
  <si>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</si>
  <si>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</si>
  <si>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</si>
  <si>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</si>
  <si>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</si>
  <si>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</si>
  <si>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</si>
  <si>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</si>
  <si>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</si>
  <si>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</si>
  <si>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</si>
  <si>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</si>
  <si>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</si>
  <si>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</si>
  <si>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</si>
  <si>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</si>
  <si>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</si>
  <si>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</si>
  <si>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</si>
  <si>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</si>
  <si>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</si>
  <si>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</si>
  <si>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</si>
  <si>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</si>
  <si>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</si>
  <si>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</si>
  <si>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</si>
  <si>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</si>
  <si>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</si>
  <si>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</si>
  <si>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</si>
  <si>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</si>
  <si>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</si>
  <si>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</si>
  <si>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</si>
  <si>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</si>
  <si>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</si>
  <si>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</si>
  <si>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</si>
  <si>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</si>
  <si>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</si>
  <si>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</si>
  <si>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</si>
  <si>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</si>
  <si>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</si>
  <si>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</si>
  <si>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</si>
  <si>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</si>
  <si>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</si>
  <si>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</si>
  <si>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</si>
  <si>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</si>
  <si>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</si>
  <si>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</si>
  <si>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</si>
  <si>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</si>
  <si>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</si>
  <si>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</si>
  <si>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</si>
  <si>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</si>
  <si>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</si>
  <si>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</si>
  <si>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</si>
  <si>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</si>
  <si>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</si>
  <si>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</si>
  <si>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</si>
  <si>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</si>
  <si>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</si>
  <si>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</si>
  <si>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</si>
  <si>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</si>
  <si>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</si>
  <si>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</si>
  <si>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</si>
  <si>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</si>
  <si>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</si>
  <si>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</si>
  <si>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</si>
  <si>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</si>
  <si>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</si>
  <si>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</si>
  <si>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</si>
  <si>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</si>
  <si>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</si>
  <si>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</si>
  <si>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</si>
  <si>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</si>
  <si>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</si>
  <si>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</si>
  <si>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</si>
  <si>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</si>
  <si>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</si>
  <si>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</si>
  <si>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</si>
  <si>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</si>
  <si>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</si>
  <si>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</si>
  <si>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</si>
  <si>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</si>
  <si>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</si>
  <si>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</si>
  <si>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</si>
  <si>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</si>
  <si>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</si>
  <si>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</si>
  <si>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</si>
  <si>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</si>
  <si>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</si>
  <si>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</si>
  <si>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</si>
  <si>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</si>
  <si>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</si>
  <si>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</si>
  <si>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</si>
  <si>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</si>
  <si>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</si>
  <si>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</si>
  <si>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</si>
  <si>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</si>
  <si>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</si>
  <si>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</si>
  <si>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</si>
  <si>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</si>
  <si>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</si>
  <si>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</si>
  <si>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</si>
  <si>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</si>
  <si>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</si>
  <si>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</si>
  <si>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</si>
  <si>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</si>
  <si>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</si>
  <si>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</si>
  <si>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</si>
  <si>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</si>
  <si>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</si>
  <si>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</si>
  <si>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</si>
  <si>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</si>
  <si>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</si>
  <si>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</si>
  <si>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</si>
  <si>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</si>
  <si>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</si>
  <si>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</si>
  <si>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</si>
  <si>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</si>
  <si>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</si>
  <si>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</si>
  <si>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</si>
  <si>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</si>
  <si>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</si>
  <si>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</si>
  <si>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</si>
  <si>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</si>
  <si>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</si>
  <si>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</si>
  <si>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</si>
  <si>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</si>
  <si>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</si>
  <si>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</si>
  <si>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</si>
  <si>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</si>
  <si>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</si>
  <si>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</si>
  <si>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</si>
  <si>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</si>
  <si>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</si>
  <si>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</si>
  <si>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</si>
  <si>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</si>
  <si>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</si>
  <si>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</si>
  <si>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</si>
  <si>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</si>
  <si>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</si>
  <si>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</si>
  <si>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</si>
  <si>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</si>
  <si>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</si>
  <si>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</si>
  <si>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</si>
  <si>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</si>
  <si>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</si>
  <si>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</si>
  <si>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</si>
  <si>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</si>
  <si>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</si>
  <si>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</si>
  <si>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</si>
  <si>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</si>
  <si>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</si>
  <si>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</si>
  <si>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</si>
  <si>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</si>
  <si>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</si>
  <si>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</si>
  <si>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</si>
  <si>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</si>
  <si>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</si>
  <si>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</si>
  <si>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</si>
  <si>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</si>
  <si>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</si>
  <si>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</si>
  <si>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</si>
  <si>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</si>
  <si>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</si>
  <si>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</si>
  <si>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</si>
  <si>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</si>
  <si>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</si>
  <si>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</si>
  <si>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</si>
  <si>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</si>
  <si>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</si>
  <si>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</si>
  <si>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</si>
  <si>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</si>
  <si>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</si>
  <si>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</si>
  <si>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</si>
  <si>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</si>
  <si>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</si>
  <si>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</si>
  <si>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</si>
  <si>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</si>
  <si>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</si>
  <si>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</si>
  <si>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</si>
  <si>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</si>
  <si>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</si>
  <si>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</si>
  <si>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</si>
  <si>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</si>
  <si>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</si>
  <si>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</si>
  <si>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</si>
  <si>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</si>
  <si>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</si>
  <si>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</si>
  <si>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</si>
  <si>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</si>
  <si>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</si>
  <si>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</si>
  <si>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</si>
  <si>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</si>
  <si>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</si>
  <si>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</si>
  <si>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</si>
  <si>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</si>
  <si>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</si>
  <si>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</si>
  <si>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</si>
  <si>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</si>
  <si>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</si>
  <si>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</si>
  <si>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</si>
  <si>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</si>
  <si>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</si>
  <si>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</si>
  <si>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</si>
  <si>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</si>
  <si>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</si>
  <si>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</si>
  <si>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</si>
  <si>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</si>
  <si>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</si>
  <si>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</si>
  <si>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</si>
  <si>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</si>
  <si>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</si>
  <si>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</si>
  <si>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</si>
  <si>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</si>
  <si>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</si>
  <si>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</si>
  <si>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</si>
  <si>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</si>
  <si>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</si>
  <si>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</si>
  <si>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</si>
  <si>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</si>
  <si>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</si>
  <si>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</si>
  <si>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</si>
  <si>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</si>
  <si>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</si>
  <si>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</si>
  <si>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</si>
  <si>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</si>
  <si>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</si>
  <si>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</si>
  <si>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</si>
  <si>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</si>
  <si>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</si>
  <si>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</si>
  <si>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</si>
  <si>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</si>
  <si>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</si>
  <si>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</si>
  <si>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</si>
  <si>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</si>
  <si>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</si>
  <si>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</si>
  <si>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</si>
  <si>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</si>
  <si>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</si>
  <si>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</si>
  <si>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</si>
  <si>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</si>
  <si>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</si>
  <si>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</si>
  <si>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</si>
  <si>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</si>
  <si>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</si>
  <si>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</si>
  <si>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</si>
  <si>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</si>
  <si>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</si>
  <si>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</si>
  <si>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</si>
  <si>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</si>
  <si>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</si>
  <si>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</si>
  <si>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</si>
  <si>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</si>
  <si>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</si>
  <si>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</si>
  <si>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</si>
  <si>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</si>
  <si>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</si>
  <si>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</si>
  <si>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</si>
  <si>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</si>
  <si>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</si>
  <si>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</si>
  <si>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</si>
  <si>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</si>
  <si>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</si>
  <si>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</si>
  <si>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</si>
  <si>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</si>
  <si>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</si>
  <si>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</si>
  <si>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</si>
  <si>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</si>
  <si>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</si>
  <si>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</si>
  <si>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</si>
  <si>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</si>
  <si>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</si>
  <si>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</si>
  <si>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</si>
  <si>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</si>
  <si>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</si>
  <si>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</si>
  <si>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</si>
  <si>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</si>
  <si>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</si>
  <si>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</si>
  <si>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</si>
  <si>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</si>
  <si>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</si>
  <si>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</si>
  <si>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</si>
  <si>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</si>
  <si>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</si>
  <si>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</si>
  <si>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</si>
  <si>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</si>
  <si>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</si>
  <si>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</si>
  <si>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</si>
  <si>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</si>
  <si>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</si>
  <si>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</si>
  <si>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</si>
  <si>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</si>
  <si>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</si>
  <si>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</si>
  <si>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</si>
  <si>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</si>
  <si>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</si>
  <si>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</si>
  <si>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</si>
  <si>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</si>
  <si>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</si>
  <si>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</si>
  <si>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</si>
  <si>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</si>
  <si>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</si>
  <si>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</si>
  <si>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</si>
  <si>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</si>
  <si>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</si>
  <si>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</si>
  <si>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</si>
  <si>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</si>
  <si>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</si>
  <si>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</si>
  <si>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</si>
  <si>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</si>
  <si>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</si>
  <si>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</si>
  <si>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</si>
  <si>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</si>
  <si>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</si>
  <si>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</si>
  <si>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</si>
  <si>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</si>
  <si>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</si>
  <si>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</si>
  <si>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</si>
  <si>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</si>
  <si>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</si>
  <si>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</si>
  <si>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</si>
  <si>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</si>
  <si>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</si>
  <si>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</si>
  <si>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</si>
  <si>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</si>
  <si>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</si>
  <si>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</si>
  <si>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</si>
  <si>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</si>
  <si>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</si>
  <si>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</si>
  <si>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</si>
  <si>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</si>
  <si>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</si>
  <si>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</si>
  <si>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</si>
  <si>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</si>
  <si>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</si>
  <si>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</si>
  <si>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</si>
  <si>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</si>
  <si>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</si>
  <si>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</si>
  <si>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</si>
  <si>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</si>
  <si>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</si>
  <si>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</si>
  <si>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</si>
  <si>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</si>
  <si>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</si>
  <si>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</si>
  <si>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</si>
  <si>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</si>
  <si>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</si>
  <si>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</si>
  <si>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</si>
  <si>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</si>
  <si>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</si>
  <si>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</si>
  <si>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</si>
  <si>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</si>
  <si>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</si>
  <si>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</si>
  <si>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</si>
  <si>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</si>
  <si>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</si>
  <si>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</si>
  <si>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</si>
  <si>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</si>
  <si>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</si>
  <si>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</si>
  <si>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</si>
  <si>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</si>
  <si>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</si>
  <si>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</si>
  <si>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</si>
  <si>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</si>
  <si>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</si>
  <si>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</si>
  <si>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</si>
  <si>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</si>
  <si>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</si>
  <si>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</si>
  <si>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</si>
  <si>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</si>
  <si>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</si>
  <si>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</si>
  <si>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</si>
  <si>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</si>
  <si>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</si>
  <si>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</si>
  <si>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</si>
  <si>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</si>
  <si>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</si>
  <si>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</si>
  <si>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</si>
  <si>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</si>
  <si>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</si>
  <si>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</si>
  <si>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</si>
  <si>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</si>
  <si>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</si>
  <si>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</si>
  <si>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</si>
  <si>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</si>
  <si>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</si>
  <si>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</si>
  <si>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</si>
  <si>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</si>
  <si>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</si>
  <si>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</si>
  <si>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</si>
  <si>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</si>
  <si>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</si>
  <si>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</si>
  <si>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</si>
  <si>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</si>
  <si>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</si>
  <si>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</si>
  <si>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</si>
  <si>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</si>
  <si>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</si>
  <si>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</si>
  <si>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</si>
  <si>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</si>
  <si>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</si>
  <si>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</si>
  <si>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</si>
  <si>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</si>
  <si>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</si>
  <si>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</si>
  <si>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</si>
  <si>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</si>
  <si>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</si>
  <si>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</si>
  <si>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</si>
  <si>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</si>
  <si>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</si>
  <si>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</si>
  <si>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</si>
  <si>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</si>
  <si>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</si>
  <si>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</si>
  <si>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</si>
  <si>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</si>
  <si>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</si>
  <si>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</si>
  <si>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</si>
  <si>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</si>
  <si>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</si>
  <si>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</si>
  <si>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</si>
  <si>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</si>
  <si>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</si>
  <si>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</si>
  <si>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</si>
  <si>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</si>
  <si>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</si>
  <si>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</si>
  <si>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</si>
  <si>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</si>
  <si>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</si>
  <si>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</si>
  <si>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</si>
  <si>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</si>
  <si>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</si>
  <si>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</si>
  <si>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</si>
  <si>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</si>
  <si>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</si>
  <si>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</si>
  <si>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</si>
  <si>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</si>
  <si>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</si>
  <si>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</si>
  <si>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</si>
  <si>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</si>
  <si>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</si>
  <si>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</si>
  <si>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</si>
  <si>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</si>
  <si>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</si>
  <si>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</si>
  <si>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</si>
  <si>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</si>
  <si>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</si>
  <si>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</si>
  <si>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</si>
  <si>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</si>
  <si>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</si>
  <si>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</si>
  <si>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</si>
  <si>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</si>
  <si>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</si>
  <si>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</si>
  <si>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</si>
  <si>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</si>
  <si>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</si>
  <si>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</si>
  <si>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</si>
  <si>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</si>
  <si>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</si>
  <si>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</si>
  <si>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</si>
  <si>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</si>
  <si>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</si>
  <si>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</si>
  <si>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</si>
  <si>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</si>
  <si>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</si>
  <si>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</si>
  <si>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</si>
  <si>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</si>
  <si>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</si>
  <si>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</si>
  <si>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</si>
  <si>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</si>
  <si>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</si>
  <si>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</si>
  <si>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</si>
  <si>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</si>
  <si>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</si>
  <si>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</si>
  <si>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</si>
  <si>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</si>
  <si>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</si>
  <si>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</si>
  <si>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</si>
  <si>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</si>
  <si>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</si>
  <si>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</si>
  <si>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</si>
  <si>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</si>
  <si>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</si>
  <si>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</si>
  <si>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</si>
  <si>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</si>
  <si>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</si>
  <si>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</si>
  <si>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</si>
  <si>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</si>
  <si>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</si>
  <si>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</si>
  <si>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</si>
  <si>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</si>
  <si>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</si>
  <si>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</si>
  <si>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</si>
  <si>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</si>
  <si>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</si>
  <si>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</si>
  <si>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</si>
  <si>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</si>
  <si>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</si>
  <si>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</si>
  <si>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</si>
  <si>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</si>
  <si>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</si>
  <si>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</si>
  <si>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</si>
  <si>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</si>
  <si>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</si>
  <si>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</si>
  <si>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</si>
  <si>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</si>
  <si>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</si>
  <si>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</si>
  <si>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</si>
  <si>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</si>
  <si>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</si>
  <si>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</si>
  <si>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</si>
  <si>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</si>
  <si>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</si>
  <si>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</si>
  <si>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</si>
  <si>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</si>
  <si>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</si>
  <si>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</si>
  <si>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</si>
  <si>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</si>
  <si>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</si>
  <si>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</si>
  <si>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</si>
  <si>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</si>
  <si>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</si>
  <si>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</si>
  <si>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</si>
  <si>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</si>
  <si>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</si>
  <si>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</si>
  <si>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</si>
  <si>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</si>
  <si>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</si>
  <si>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</si>
  <si>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</si>
  <si>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</si>
  <si>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</si>
  <si>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</si>
  <si>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</si>
  <si>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</si>
  <si>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</si>
  <si>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</si>
  <si>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</si>
  <si>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</si>
  <si>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</si>
  <si>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</si>
  <si>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</si>
  <si>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</si>
  <si>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</si>
  <si>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</si>
  <si>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</si>
  <si>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</si>
  <si>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</si>
  <si>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</si>
  <si>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</si>
  <si>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</si>
  <si>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</si>
  <si>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</si>
  <si>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</si>
  <si>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</si>
  <si>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</si>
  <si>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</si>
  <si>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</si>
  <si>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</si>
  <si>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</si>
  <si>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</si>
  <si>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</si>
  <si>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</si>
  <si>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</si>
  <si>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</si>
  <si>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</si>
  <si>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</si>
  <si>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</si>
  <si>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</si>
  <si>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</si>
  <si>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</si>
  <si>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</si>
  <si>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</si>
  <si>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</si>
  <si>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</si>
  <si>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</si>
  <si>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</si>
  <si>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</si>
  <si>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</si>
  <si>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</si>
  <si>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</si>
  <si>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</si>
  <si>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</si>
  <si>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</si>
  <si>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</si>
  <si>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</si>
  <si>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</si>
  <si>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</si>
  <si>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</si>
  <si>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</si>
  <si>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</si>
  <si>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</si>
  <si>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</si>
  <si>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</si>
  <si>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</si>
  <si>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</si>
  <si>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</si>
  <si>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</si>
  <si>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</si>
  <si>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</si>
  <si>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</si>
  <si>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</si>
  <si>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</si>
  <si>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</si>
  <si>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</si>
  <si>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</si>
  <si>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</si>
  <si>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</si>
  <si>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</si>
  <si>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</si>
  <si>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</si>
  <si>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</si>
  <si>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</si>
  <si>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</si>
  <si>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</si>
  <si>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</si>
  <si>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</si>
  <si>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</si>
  <si>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</si>
  <si>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</si>
  <si>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</si>
  <si>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</si>
  <si>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</si>
  <si>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</si>
  <si>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</si>
  <si>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</si>
  <si>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</si>
  <si>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</si>
  <si>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</si>
  <si>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</si>
  <si>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</si>
  <si>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</si>
  <si>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</si>
  <si>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</si>
  <si>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</si>
  <si>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</si>
  <si>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</si>
  <si>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</si>
  <si>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</si>
  <si>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</si>
  <si>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</si>
  <si>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</si>
  <si>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</si>
  <si>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</si>
  <si>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</si>
  <si>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</si>
  <si>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</si>
  <si>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</si>
  <si>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</si>
  <si>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</si>
  <si>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</si>
  <si>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</si>
  <si>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</si>
  <si>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</si>
  <si>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</si>
  <si>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</si>
  <si>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</si>
  <si>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</si>
  <si>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</si>
  <si>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</si>
  <si>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</si>
  <si>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</si>
  <si>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</si>
  <si>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</si>
  <si>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</si>
  <si>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</si>
  <si>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</si>
  <si>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</si>
  <si>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</si>
  <si>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</si>
  <si>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</si>
  <si>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</si>
  <si>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</si>
  <si>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</si>
  <si>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</si>
  <si>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</si>
  <si>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</si>
  <si>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</si>
  <si>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</si>
  <si>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</si>
  <si>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</si>
  <si>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</si>
  <si>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</si>
  <si>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</si>
  <si>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</si>
  <si>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</si>
  <si>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</si>
  <si>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</si>
  <si>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</si>
  <si>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</si>
  <si>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</si>
  <si>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</si>
  <si>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</si>
  <si>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</si>
  <si>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</si>
  <si>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</si>
  <si>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</si>
  <si>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</si>
  <si>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</si>
  <si>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</si>
  <si>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</si>
  <si>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</si>
  <si>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</si>
  <si>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</si>
  <si>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</si>
  <si>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</si>
  <si>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</si>
  <si>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</si>
  <si>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</si>
  <si>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</si>
  <si>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</si>
  <si>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</si>
  <si>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</si>
  <si>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</si>
  <si>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</si>
  <si>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</si>
  <si>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</si>
  <si>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</si>
  <si>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</si>
  <si>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</si>
  <si>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</si>
  <si>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</si>
  <si>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</si>
  <si>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</si>
  <si>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</si>
  <si>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</si>
  <si>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</si>
  <si>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</si>
  <si>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</si>
  <si>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</si>
  <si>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</si>
  <si>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</si>
  <si>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</si>
  <si>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</si>
  <si>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</si>
  <si>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</si>
  <si>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</si>
  <si>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</si>
  <si>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</si>
  <si>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</si>
  <si>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</si>
  <si>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</si>
  <si>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</si>
  <si>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</si>
  <si>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</si>
  <si>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</si>
  <si>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</si>
  <si>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</si>
  <si>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</si>
  <si>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</si>
  <si>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</si>
  <si>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</si>
  <si>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</si>
  <si>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</si>
  <si>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</si>
  <si>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</si>
  <si>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</si>
  <si>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</si>
  <si>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</si>
  <si>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</si>
  <si>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</si>
  <si>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</si>
  <si>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</si>
  <si>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</si>
  <si>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</si>
  <si>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</si>
  <si>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</si>
  <si>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</si>
  <si>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</si>
  <si>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</si>
  <si>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</si>
  <si>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</si>
  <si>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</si>
  <si>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</si>
  <si>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</si>
  <si>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</si>
  <si>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</si>
  <si>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</si>
  <si>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</si>
  <si>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</si>
  <si>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</si>
  <si>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</si>
  <si>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</si>
  <si>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</si>
  <si>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</si>
  <si>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</si>
  <si>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</si>
  <si>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</si>
  <si>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</si>
  <si>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</si>
  <si>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</si>
  <si>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</si>
  <si>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</si>
  <si>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</si>
  <si>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</si>
  <si>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</si>
  <si>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</si>
  <si>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</si>
  <si>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</si>
  <si>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</si>
  <si>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</si>
  <si>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</si>
  <si>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</si>
  <si>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</si>
  <si>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</si>
  <si>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</si>
  <si>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</si>
  <si>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</si>
  <si>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</si>
  <si>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</si>
  <si>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</si>
  <si>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</si>
  <si>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</si>
  <si>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</si>
  <si>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</si>
  <si>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</si>
  <si>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</si>
  <si>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</si>
  <si>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</si>
  <si>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</si>
  <si>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</si>
  <si>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</si>
  <si>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</si>
  <si>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</si>
  <si>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</si>
  <si>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</si>
  <si>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</si>
  <si>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</si>
  <si>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</si>
  <si>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</si>
  <si>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</si>
  <si>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</si>
  <si>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</si>
  <si>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</si>
  <si>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</si>
  <si>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</si>
  <si>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</si>
  <si>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</si>
  <si>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</si>
  <si>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</si>
  <si>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</si>
  <si>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</si>
  <si>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</si>
  <si>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</si>
  <si>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</si>
  <si>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</si>
  <si>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</si>
  <si>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</si>
  <si>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</si>
  <si>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</si>
  <si>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</si>
  <si>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</si>
  <si>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</si>
  <si>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</si>
  <si>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</si>
  <si>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</si>
  <si>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</si>
  <si>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</si>
  <si>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</si>
  <si>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</si>
  <si>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</si>
  <si>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</si>
  <si>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</si>
  <si>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</si>
  <si>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</si>
  <si>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</si>
  <si>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</si>
  <si>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</si>
  <si>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</si>
  <si>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</si>
  <si>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</si>
  <si>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</si>
  <si>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</si>
  <si>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</si>
  <si>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</si>
  <si>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</si>
  <si>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</si>
  <si>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</si>
  <si>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</si>
  <si>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</si>
  <si>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</si>
  <si>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</si>
  <si>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</si>
  <si>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</si>
  <si>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</si>
  <si>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</si>
  <si>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</si>
  <si>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</si>
  <si>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</si>
  <si>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</si>
  <si>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</si>
  <si>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</si>
  <si>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</si>
  <si>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</si>
  <si>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</si>
  <si>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</si>
  <si>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</si>
  <si>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</si>
  <si>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</si>
  <si>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</si>
  <si>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</si>
  <si>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</si>
  <si>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</si>
  <si>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</si>
  <si>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</si>
  <si>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</si>
  <si>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</si>
  <si>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</si>
  <si>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</si>
  <si>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</si>
  <si>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</si>
  <si>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</si>
  <si>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</si>
  <si>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</si>
  <si>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</si>
  <si>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</si>
  <si>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</si>
  <si>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</si>
  <si>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</si>
  <si>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</si>
  <si>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</si>
  <si>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</si>
  <si>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</si>
  <si>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</si>
  <si>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</si>
  <si>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</si>
  <si>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</si>
  <si>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</si>
  <si>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</si>
  <si>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</si>
  <si>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</si>
  <si>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</si>
  <si>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</si>
  <si>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</si>
  <si>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</si>
  <si>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</si>
  <si>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</si>
  <si>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</si>
  <si>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</si>
  <si>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</si>
  <si>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</si>
  <si>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</si>
  <si>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</si>
  <si>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</si>
  <si>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</si>
  <si>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</si>
  <si>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</si>
  <si>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</si>
  <si>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</si>
  <si>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</si>
  <si>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</si>
  <si>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</si>
  <si>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</si>
  <si>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</si>
  <si>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</si>
  <si>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</si>
  <si>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</si>
  <si>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</si>
  <si>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</si>
  <si>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</si>
  <si>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</si>
  <si>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</si>
  <si>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</si>
  <si>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</si>
  <si>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</si>
  <si>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</si>
  <si>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</si>
  <si>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</si>
  <si>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</si>
  <si>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</si>
  <si>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</si>
  <si>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</si>
  <si>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</si>
  <si>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</si>
  <si>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</si>
  <si>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</si>
  <si>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</si>
  <si>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</si>
  <si>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</si>
  <si>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</si>
  <si>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</si>
  <si>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</si>
  <si>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</si>
  <si>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</si>
  <si>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</si>
  <si>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</si>
  <si>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</si>
  <si>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</si>
  <si>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</si>
  <si>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</si>
  <si>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</si>
  <si>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</si>
  <si>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</si>
  <si>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</si>
  <si>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</si>
  <si>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</si>
  <si>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</si>
  <si>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</si>
  <si>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</si>
  <si>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</si>
  <si>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</si>
  <si>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</si>
  <si>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</si>
  <si>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</si>
  <si>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</si>
  <si>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</si>
  <si>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</si>
  <si>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</si>
  <si>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</si>
  <si>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</si>
  <si>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</si>
  <si>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</si>
  <si>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</si>
  <si>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</si>
  <si>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</si>
  <si>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</si>
  <si>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</si>
  <si>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</si>
  <si>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</si>
  <si>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</si>
  <si>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</si>
  <si>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</si>
  <si>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</si>
  <si>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</si>
  <si>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</si>
  <si>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</si>
  <si>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</si>
  <si>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</si>
  <si>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</si>
  <si>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</si>
  <si>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</si>
  <si>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</si>
  <si>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</si>
  <si>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</si>
  <si>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</si>
  <si>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</si>
  <si>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</si>
  <si>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</si>
  <si>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</si>
  <si>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</si>
  <si>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</si>
  <si>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</si>
  <si>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</si>
  <si>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</si>
  <si>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</si>
  <si>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</si>
  <si>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</si>
  <si>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</si>
  <si>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</si>
  <si>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</si>
  <si>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</si>
  <si>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</si>
  <si>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</si>
  <si>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</si>
  <si>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</si>
  <si>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</si>
  <si>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</si>
  <si>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</si>
  <si>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</si>
  <si>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</si>
  <si>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</si>
  <si>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</si>
  <si>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</si>
  <si>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</si>
  <si>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</si>
  <si>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</si>
  <si>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</si>
  <si>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</si>
  <si>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</si>
  <si>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</si>
  <si>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</si>
  <si>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</si>
  <si>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</si>
  <si>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</si>
  <si>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</si>
  <si>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</si>
  <si>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</si>
  <si>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</si>
  <si>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</si>
  <si>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</si>
  <si>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</si>
  <si>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</si>
  <si>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</si>
  <si>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</si>
  <si>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</si>
  <si>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</si>
  <si>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</si>
  <si>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</si>
  <si>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</si>
  <si>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</si>
  <si>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</si>
  <si>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</si>
  <si>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</si>
  <si>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</si>
  <si>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</si>
  <si>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</si>
  <si>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</si>
  <si>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</si>
  <si>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</si>
  <si>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</si>
  <si>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</si>
  <si>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</si>
  <si>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</si>
  <si>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</si>
  <si>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</si>
  <si>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</si>
  <si>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</si>
  <si>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</si>
  <si>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</si>
  <si>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</si>
  <si>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</si>
  <si>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</si>
  <si>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</si>
  <si>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</si>
  <si>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</si>
  <si>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</si>
  <si>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</si>
  <si>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</si>
  <si>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</si>
  <si>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</si>
  <si>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</si>
  <si>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</si>
  <si>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</si>
  <si>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</si>
  <si>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</si>
  <si>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</si>
  <si>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</si>
  <si>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</si>
  <si>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</si>
  <si>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</si>
  <si>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</si>
  <si>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</si>
  <si>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</si>
  <si>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</si>
  <si>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</si>
  <si>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</si>
  <si>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</si>
  <si>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</si>
  <si>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</si>
  <si>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</si>
  <si>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</si>
  <si>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</si>
  <si>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</si>
  <si>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</si>
  <si>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</si>
  <si>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</si>
  <si>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</si>
  <si>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</si>
  <si>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</si>
  <si>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</si>
  <si>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</si>
  <si>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</si>
  <si>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</si>
  <si>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</si>
  <si>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</si>
  <si>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</si>
  <si>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</si>
  <si>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</si>
  <si>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</si>
  <si>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</si>
  <si>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</si>
  <si>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</si>
  <si>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</si>
  <si>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</si>
  <si>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</si>
  <si>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</si>
  <si>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</si>
  <si>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</si>
  <si>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</si>
  <si>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</si>
  <si>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</si>
  <si>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</si>
  <si>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</si>
  <si>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</si>
  <si>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</si>
  <si>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</si>
  <si>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</si>
  <si>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</si>
  <si>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</si>
  <si>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</si>
  <si>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</si>
  <si>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</si>
  <si>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</si>
  <si>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</si>
  <si>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</si>
  <si>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</si>
  <si>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</si>
  <si>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</si>
  <si>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</si>
  <si>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</si>
  <si>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</si>
  <si>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</si>
  <si>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</si>
  <si>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</si>
  <si>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</si>
  <si>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</si>
  <si>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</si>
  <si>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</si>
  <si>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</si>
  <si>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</si>
  <si>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</si>
  <si>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</si>
  <si>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</si>
  <si>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</si>
  <si>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</si>
  <si>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</si>
  <si>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</si>
  <si>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</si>
  <si>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</si>
  <si>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</si>
  <si>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</si>
  <si>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</si>
  <si>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</si>
  <si>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</si>
  <si>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</si>
  <si>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</si>
  <si>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</si>
  <si>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</si>
  <si>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</si>
  <si>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</si>
  <si>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</si>
  <si>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</si>
  <si>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</si>
  <si>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</si>
  <si>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</si>
  <si>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</si>
  <si>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</si>
  <si>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</si>
  <si>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</si>
  <si>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</si>
  <si>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</si>
  <si>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</si>
  <si>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</si>
  <si>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</si>
  <si>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</si>
  <si>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</si>
  <si>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</si>
  <si>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</si>
  <si>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</si>
  <si>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</si>
  <si>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</si>
  <si>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</si>
  <si>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</si>
  <si>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</si>
  <si>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</si>
  <si>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</si>
  <si>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</si>
  <si>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</si>
  <si>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</si>
  <si>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</si>
  <si>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</si>
  <si>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</si>
  <si>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</si>
  <si>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</si>
  <si>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</si>
  <si>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</si>
  <si>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</si>
  <si>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</si>
  <si>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</si>
  <si>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</si>
  <si>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</si>
  <si>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</si>
  <si>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</si>
  <si>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</si>
  <si>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</si>
  <si>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</si>
  <si>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</si>
  <si>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</si>
  <si>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</si>
  <si>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</si>
  <si>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</si>
  <si>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</si>
  <si>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</si>
  <si>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</si>
  <si>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</si>
  <si>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</si>
  <si>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</si>
  <si>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</si>
  <si>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</si>
  <si>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</si>
  <si>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</si>
  <si>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</si>
  <si>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</si>
  <si>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</si>
  <si>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</si>
  <si>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</si>
  <si>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</si>
  <si>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</si>
  <si>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</si>
  <si>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</si>
  <si>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</si>
  <si>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</si>
  <si>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</si>
  <si>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</si>
  <si>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</si>
  <si>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</si>
  <si>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</si>
  <si>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</si>
  <si>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</si>
  <si>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</si>
  <si>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</si>
  <si>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</si>
  <si>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</si>
  <si>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</si>
  <si>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</si>
  <si>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</si>
  <si>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</si>
  <si>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</si>
  <si>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</si>
  <si>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</si>
  <si>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</si>
  <si>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</si>
  <si>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</si>
  <si>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</si>
  <si>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</si>
  <si>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</si>
  <si>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</si>
  <si>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</si>
  <si>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</si>
  <si>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</si>
  <si>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</si>
  <si>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</si>
  <si>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</si>
  <si>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</si>
  <si>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</si>
  <si>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</si>
  <si>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</si>
  <si>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</si>
  <si>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</si>
  <si>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</si>
  <si>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</si>
  <si>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</si>
  <si>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</si>
  <si>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</si>
  <si>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</si>
  <si>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</si>
  <si>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</si>
  <si>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</si>
  <si>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</si>
  <si>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</si>
  <si>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</si>
  <si>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</si>
  <si>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</si>
  <si>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</si>
  <si>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</si>
  <si>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</si>
  <si>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</si>
  <si>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</si>
  <si>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</si>
  <si>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</si>
  <si>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</si>
  <si>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</si>
  <si>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</si>
  <si>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</si>
  <si>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</si>
  <si>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</si>
  <si>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</si>
  <si>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</si>
  <si>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</si>
  <si>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</si>
  <si>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</si>
  <si>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</si>
  <si>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</si>
  <si>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</si>
  <si>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</si>
  <si>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</si>
  <si>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</si>
  <si>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</si>
  <si>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</si>
  <si>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</si>
  <si>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</si>
  <si>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</si>
  <si>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</si>
  <si>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</si>
  <si>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</si>
  <si>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</si>
  <si>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</si>
  <si>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</si>
  <si>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</si>
  <si>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</si>
  <si>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</si>
  <si>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</si>
  <si>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</si>
  <si>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</si>
  <si>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</si>
  <si>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</si>
  <si>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</si>
  <si>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</si>
  <si>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</si>
  <si>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</si>
  <si>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</si>
  <si>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</si>
  <si>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</si>
  <si>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</si>
  <si>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</si>
  <si>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</si>
  <si>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</si>
  <si>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</si>
  <si>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</si>
  <si>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</si>
  <si>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</si>
  <si>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</si>
  <si>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</si>
  <si>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</si>
  <si>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</si>
  <si>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</si>
  <si>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</si>
  <si>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</si>
  <si>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</si>
  <si>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</si>
  <si>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</si>
  <si>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</si>
  <si>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</si>
  <si>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</si>
  <si>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</si>
  <si>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</si>
  <si>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</si>
  <si>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</si>
  <si>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</si>
  <si>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</si>
  <si>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</si>
  <si>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</si>
  <si>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</si>
  <si>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</si>
  <si>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</si>
  <si>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</si>
  <si>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</si>
  <si>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</si>
  <si>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</si>
  <si>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</si>
  <si>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</si>
  <si>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</si>
  <si>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</si>
  <si>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</si>
  <si>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</si>
  <si>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</si>
  <si>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</si>
  <si>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</si>
  <si>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</si>
  <si>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</si>
  <si>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</si>
  <si>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</si>
  <si>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</si>
  <si>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</si>
  <si>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</si>
  <si>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</si>
  <si>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</si>
  <si>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</si>
  <si>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</si>
  <si>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</si>
  <si>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</si>
  <si>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</si>
  <si>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</si>
  <si>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</si>
  <si>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</si>
  <si>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</si>
  <si>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</si>
  <si>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</si>
  <si>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</si>
  <si>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</si>
  <si>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</si>
  <si>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</si>
  <si>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</si>
  <si>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</si>
  <si>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</si>
  <si>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</si>
  <si>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</si>
  <si>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</si>
  <si>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</si>
  <si>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</si>
  <si>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</si>
  <si>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</si>
  <si>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</si>
  <si>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</si>
  <si>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</si>
  <si>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</si>
  <si>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</si>
  <si>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</si>
  <si>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</si>
  <si>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</si>
  <si>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</si>
  <si>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</si>
  <si>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</si>
  <si>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</si>
  <si>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</si>
  <si>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</si>
  <si>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</si>
  <si>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</si>
  <si>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</si>
  <si>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</si>
  <si>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</si>
  <si>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</si>
  <si>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</si>
  <si>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</si>
  <si>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</si>
  <si>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</si>
  <si>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</si>
  <si>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</si>
  <si>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</si>
  <si>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</si>
  <si>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</si>
  <si>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</si>
  <si>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</si>
  <si>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</si>
  <si>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</si>
  <si>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</si>
  <si>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</si>
  <si>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</si>
  <si>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</si>
  <si>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</si>
  <si>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</si>
  <si>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</si>
  <si>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</si>
  <si>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</si>
  <si>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</si>
  <si>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</si>
  <si>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</si>
  <si>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</si>
  <si>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</si>
  <si>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</si>
  <si>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</si>
  <si>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</si>
  <si>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</si>
  <si>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</si>
  <si>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</si>
  <si>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</si>
  <si>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</si>
  <si>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</si>
  <si>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</si>
  <si>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</si>
  <si>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</si>
  <si>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</si>
  <si>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</si>
  <si>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</si>
  <si>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</si>
  <si>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</si>
  <si>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</si>
  <si>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</si>
  <si>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</si>
  <si>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</si>
  <si>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</si>
  <si>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</si>
  <si>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</si>
  <si>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</si>
  <si>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</si>
  <si>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</si>
  <si>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</si>
  <si>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</si>
  <si>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</si>
  <si>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</si>
  <si>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</si>
  <si>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</si>
  <si>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</si>
  <si>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</si>
  <si>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</si>
  <si>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</si>
  <si>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</si>
  <si>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</si>
  <si>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</si>
  <si>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</si>
  <si>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</si>
  <si>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</si>
  <si>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</si>
  <si>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</si>
  <si>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</si>
  <si>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</si>
  <si>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</si>
  <si>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</si>
  <si>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</si>
  <si>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</si>
  <si>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</si>
  <si>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</si>
  <si>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</si>
  <si>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</si>
  <si>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</si>
  <si>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</si>
  <si>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</si>
  <si>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</si>
  <si>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</si>
  <si>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</si>
  <si>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</si>
  <si>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</si>
  <si>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</si>
  <si>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</si>
  <si>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</si>
  <si>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</si>
  <si>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</si>
  <si>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</si>
  <si>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</si>
  <si>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</si>
  <si>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</si>
  <si>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</si>
  <si>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</si>
  <si>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</si>
  <si>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</si>
  <si>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</si>
  <si>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</si>
  <si>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</si>
  <si>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</si>
  <si>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</si>
  <si>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</si>
  <si>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</si>
  <si>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</si>
  <si>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</si>
  <si>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</si>
  <si>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</si>
  <si>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</si>
  <si>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</si>
  <si>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</si>
  <si>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</si>
  <si>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</si>
  <si>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</si>
  <si>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</si>
  <si>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</si>
  <si>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</si>
  <si>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</si>
  <si>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</si>
  <si>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</si>
  <si>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</si>
  <si>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</si>
  <si>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</si>
  <si>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</si>
  <si>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</si>
  <si>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</si>
  <si>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</si>
  <si>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</si>
  <si>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</si>
  <si>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</si>
  <si>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</si>
  <si>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</si>
  <si>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</si>
  <si>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</si>
  <si>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</si>
  <si>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</si>
  <si>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</si>
  <si>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</si>
  <si>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</si>
  <si>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</si>
  <si>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</si>
  <si>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</si>
  <si>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</si>
  <si>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</si>
  <si>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</si>
  <si>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</si>
  <si>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</si>
  <si>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</si>
  <si>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</si>
  <si>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</si>
  <si>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</si>
  <si>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</si>
  <si>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</si>
  <si>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</si>
  <si>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</si>
  <si>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</si>
  <si>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</si>
  <si>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</si>
  <si>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</si>
  <si>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</si>
  <si>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</si>
  <si>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</si>
  <si>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</si>
  <si>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</si>
  <si>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</si>
  <si>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</si>
  <si>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</si>
  <si>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</si>
  <si>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</si>
  <si>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</si>
  <si>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</si>
  <si>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</si>
  <si>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</si>
  <si>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</si>
  <si>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</si>
  <si>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</si>
  <si>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</si>
  <si>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</si>
  <si>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</si>
  <si>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</si>
  <si>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</si>
  <si>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</si>
  <si>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</si>
  <si>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</si>
  <si>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</si>
  <si>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</si>
  <si>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</si>
  <si>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</si>
  <si>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</si>
  <si>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</si>
  <si>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</si>
  <si>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</si>
  <si>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</si>
  <si>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</si>
  <si>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</si>
  <si>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</si>
  <si>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</si>
  <si>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</si>
  <si>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</si>
  <si>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</si>
  <si>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</si>
  <si>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</si>
  <si>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</si>
  <si>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</si>
  <si>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</si>
  <si>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</si>
  <si>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</si>
  <si>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</si>
  <si>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</si>
  <si>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</si>
  <si>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</si>
  <si>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</si>
  <si>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</si>
  <si>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</si>
  <si>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</si>
  <si>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</si>
  <si>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</si>
  <si>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</si>
  <si>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</si>
  <si>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</si>
  <si>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</si>
  <si>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</si>
  <si>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</si>
  <si>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</si>
  <si>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</si>
  <si>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</si>
  <si>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</si>
  <si>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</si>
  <si>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</si>
  <si>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</si>
  <si>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</si>
  <si>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</si>
  <si>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</si>
  <si>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</si>
  <si>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</si>
  <si>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</si>
  <si>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</si>
  <si>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</si>
  <si>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</si>
  <si>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</si>
  <si>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</si>
  <si>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</si>
  <si>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</si>
  <si>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</si>
  <si>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</si>
  <si>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</si>
  <si>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</si>
  <si>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</si>
  <si>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</si>
  <si>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</si>
  <si>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</si>
  <si>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</si>
  <si>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</si>
  <si>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</si>
  <si>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</si>
  <si>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</si>
  <si>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</si>
  <si>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</si>
  <si>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</si>
  <si>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</si>
  <si>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</si>
  <si>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</si>
  <si>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</si>
  <si>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</si>
  <si>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</si>
  <si>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</si>
  <si>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</si>
  <si>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</si>
  <si>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</si>
  <si>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</si>
  <si>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</si>
  <si>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</si>
  <si>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</si>
  <si>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</si>
  <si>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</si>
  <si>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</si>
  <si>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</si>
  <si>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</si>
  <si>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</si>
  <si>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</si>
  <si>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</si>
  <si>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</si>
  <si>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</si>
  <si>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</si>
  <si>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</si>
  <si>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</si>
  <si>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</si>
  <si>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</si>
  <si>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</si>
  <si>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</si>
  <si>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</si>
  <si>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</si>
  <si>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</si>
  <si>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</si>
  <si>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</si>
  <si>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</si>
  <si>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</si>
  <si>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</si>
  <si>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</si>
  <si>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</si>
  <si>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</si>
  <si>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</si>
  <si>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</si>
  <si>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</si>
  <si>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</si>
  <si>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</si>
  <si>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</si>
  <si>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</si>
  <si>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</si>
  <si>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</si>
  <si>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</si>
  <si>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</si>
  <si>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</si>
  <si>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</si>
  <si>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</si>
  <si>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</si>
  <si>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</si>
  <si>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</si>
  <si>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</si>
  <si>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</si>
  <si>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</si>
  <si>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</si>
  <si>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</si>
  <si>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</si>
  <si>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</si>
  <si>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</si>
  <si>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</si>
  <si>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</si>
  <si>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</si>
  <si>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</si>
  <si>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</si>
  <si>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</si>
  <si>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</si>
  <si>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</si>
  <si>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</si>
  <si>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</si>
  <si>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</si>
  <si>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</si>
  <si>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</si>
  <si>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</si>
  <si>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</si>
  <si>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</si>
  <si>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</si>
  <si>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</si>
  <si>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</si>
  <si>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</si>
  <si>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</si>
  <si>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</si>
  <si>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</si>
  <si>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</si>
  <si>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</si>
  <si>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</si>
  <si>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</si>
  <si>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</si>
  <si>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</si>
  <si>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</si>
  <si>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</si>
  <si>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</si>
  <si>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</si>
  <si>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</si>
  <si>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</si>
  <si>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</si>
  <si>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</si>
  <si>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</si>
  <si>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</si>
  <si>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</si>
  <si>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</si>
  <si>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</si>
  <si>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</si>
  <si>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</si>
  <si>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</si>
  <si>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</si>
  <si>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</si>
  <si>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</si>
  <si>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</si>
  <si>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</si>
  <si>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</si>
  <si>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</si>
  <si>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</si>
  <si>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</si>
  <si>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</si>
  <si>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</si>
  <si>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</si>
  <si>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</si>
  <si>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</si>
  <si>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</si>
  <si>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</si>
  <si>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</si>
  <si>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</si>
  <si>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</si>
  <si>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</si>
  <si>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</si>
  <si>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</si>
  <si>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</si>
  <si>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</si>
  <si>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</si>
  <si>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</si>
  <si>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</si>
  <si>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</si>
  <si>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</si>
  <si>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</si>
  <si>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</si>
  <si>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</si>
  <si>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</si>
  <si>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</si>
  <si>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</si>
  <si>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</si>
  <si>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</si>
  <si>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</si>
  <si>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</si>
  <si>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</si>
  <si>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</si>
  <si>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</si>
  <si>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</si>
  <si>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</si>
  <si>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</si>
  <si>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</si>
  <si>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</si>
  <si>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</si>
  <si>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</si>
  <si>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</si>
  <si>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</si>
  <si>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</si>
  <si>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</si>
  <si>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</si>
  <si>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</si>
  <si>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</si>
  <si>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</si>
  <si>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</si>
  <si>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</si>
  <si>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</si>
  <si>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</si>
  <si>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</si>
  <si>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</si>
  <si>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</si>
  <si>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</si>
  <si>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</si>
  <si>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</si>
  <si>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</si>
  <si>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</si>
  <si>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</si>
  <si>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</si>
  <si>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</si>
  <si>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</si>
  <si>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</si>
  <si>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</si>
  <si>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</si>
  <si>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</si>
  <si>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</si>
  <si>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</si>
  <si>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</si>
  <si>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</si>
  <si>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</si>
  <si>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</si>
  <si>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</si>
  <si>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</si>
  <si>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</si>
  <si>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</si>
  <si>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</si>
  <si>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</si>
  <si>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</si>
  <si>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</si>
  <si>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</si>
  <si>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</si>
  <si>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</si>
  <si>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</si>
  <si>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</si>
  <si>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</si>
  <si>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</si>
  <si>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</si>
  <si>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</si>
  <si>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</si>
  <si>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</si>
  <si>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</si>
  <si>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</si>
  <si>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</si>
  <si>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</si>
  <si>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</si>
  <si>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</si>
  <si>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</si>
  <si>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</si>
  <si>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</si>
  <si>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</si>
  <si>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</si>
  <si>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</si>
  <si>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</si>
  <si>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</si>
  <si>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</si>
  <si>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</si>
  <si>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</si>
  <si>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</si>
  <si>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</si>
  <si>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</si>
  <si>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</si>
  <si>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</si>
  <si>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</si>
  <si>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</si>
  <si>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</si>
  <si>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</si>
  <si>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</si>
  <si>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</si>
  <si>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</si>
  <si>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</si>
  <si>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</si>
  <si>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</si>
  <si>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</si>
  <si>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</si>
  <si>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</si>
  <si>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</si>
  <si>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</si>
  <si>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</si>
  <si>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</si>
  <si>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</si>
  <si>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</si>
  <si>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</si>
  <si>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</si>
  <si>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</si>
  <si>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</si>
  <si>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</si>
  <si>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</si>
  <si>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</si>
  <si>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</si>
  <si>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</si>
  <si>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</si>
  <si>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</si>
  <si>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</si>
  <si>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</si>
  <si>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</si>
  <si>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</si>
  <si>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</si>
  <si>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</si>
  <si>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</si>
  <si>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</si>
  <si>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</si>
  <si>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</si>
  <si>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</si>
  <si>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</si>
  <si>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</si>
  <si>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</si>
  <si>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</si>
  <si>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</si>
  <si>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</si>
  <si>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</si>
  <si>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</si>
  <si>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</si>
  <si>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</si>
  <si>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</si>
  <si>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</si>
  <si>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</si>
  <si>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</si>
  <si>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</si>
  <si>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</si>
  <si>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</si>
  <si>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</si>
  <si>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</si>
  <si>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</si>
  <si>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</si>
  <si>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</si>
  <si>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</si>
  <si>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</si>
  <si>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</si>
  <si>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</si>
  <si>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</si>
  <si>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</si>
  <si>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</si>
  <si>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</si>
  <si>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</si>
  <si>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</si>
  <si>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</si>
  <si>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</si>
  <si>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</si>
  <si>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</si>
  <si>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</si>
  <si>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</si>
  <si>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</si>
  <si>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</si>
  <si>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</si>
  <si>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</si>
  <si>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</si>
  <si>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</si>
  <si>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</si>
  <si>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</si>
  <si>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</si>
  <si>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</si>
  <si>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</si>
  <si>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</si>
  <si>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</si>
  <si>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</si>
  <si>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</si>
  <si>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</si>
  <si>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</si>
  <si>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</si>
  <si>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</si>
  <si>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</si>
  <si>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</si>
  <si>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</si>
  <si>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</si>
  <si>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</si>
  <si>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</si>
  <si>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</si>
  <si>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</si>
  <si>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</si>
  <si>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</si>
  <si>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</si>
  <si>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</si>
  <si>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</si>
  <si>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</si>
  <si>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</si>
  <si>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</si>
  <si>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</si>
  <si>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</si>
  <si>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</si>
  <si>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</si>
  <si>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</si>
  <si>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</si>
  <si>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</si>
  <si>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</si>
  <si>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</si>
  <si>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</si>
  <si>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</si>
  <si>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</si>
  <si>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</si>
  <si>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</si>
  <si>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</si>
  <si>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</si>
  <si>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</si>
  <si>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</si>
  <si>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</si>
  <si>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</si>
  <si>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</si>
  <si>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</si>
  <si>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</si>
  <si>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</si>
  <si>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</si>
  <si>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</si>
  <si>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</si>
  <si>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</si>
  <si>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</si>
  <si>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</si>
  <si>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</si>
  <si>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</si>
  <si>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</si>
  <si>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</si>
  <si>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</si>
  <si>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</si>
  <si>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</si>
  <si>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</si>
  <si>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</si>
  <si>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</si>
  <si>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</si>
  <si>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</si>
  <si>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</si>
  <si>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</si>
  <si>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</si>
  <si>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</si>
  <si>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</si>
  <si>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</si>
  <si>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</si>
  <si>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</si>
  <si>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</si>
  <si>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</si>
  <si>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</si>
  <si>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</si>
  <si>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</si>
  <si>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</si>
  <si>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</si>
  <si>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</si>
  <si>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</si>
  <si>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</si>
  <si>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</si>
  <si>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</si>
  <si>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</si>
  <si>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</si>
  <si>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</si>
  <si>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</si>
  <si>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</si>
  <si>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</si>
  <si>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</si>
  <si>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</si>
  <si>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</si>
  <si>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</si>
  <si>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</si>
  <si>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</si>
  <si>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</si>
  <si>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</si>
  <si>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</si>
  <si>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</si>
  <si>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</si>
  <si>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</si>
  <si>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</si>
  <si>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</si>
  <si>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</si>
  <si>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</si>
  <si>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</si>
  <si>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</si>
  <si>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</si>
  <si>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</si>
  <si>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</si>
  <si>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</si>
  <si>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</si>
  <si>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</si>
  <si>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</si>
  <si>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</si>
  <si>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</si>
  <si>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</si>
  <si>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</si>
  <si>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</si>
  <si>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</si>
  <si>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</si>
  <si>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</si>
  <si>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</si>
  <si>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</si>
  <si>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</si>
  <si>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</si>
  <si>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</si>
  <si>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</si>
  <si>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</si>
  <si>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</si>
  <si>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</si>
  <si>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</si>
  <si>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</si>
  <si>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</si>
  <si>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</si>
  <si>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</si>
  <si>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</si>
  <si>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</si>
  <si>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</si>
  <si>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</si>
  <si>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</si>
  <si>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</si>
  <si>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</si>
  <si>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</si>
  <si>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</si>
  <si>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</si>
  <si>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</si>
  <si>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</si>
  <si>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</si>
  <si>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</si>
  <si>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</si>
  <si>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</si>
  <si>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</si>
  <si>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</si>
  <si>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</si>
  <si>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</si>
  <si>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</si>
  <si>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</si>
  <si>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</si>
  <si>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</si>
  <si>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</si>
  <si>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</si>
  <si>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</si>
  <si>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</si>
  <si>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</si>
  <si>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</si>
  <si>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</si>
  <si>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</si>
  <si>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</si>
  <si>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</si>
  <si>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</si>
  <si>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</si>
  <si>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</si>
  <si>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</si>
  <si>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</si>
  <si>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</si>
  <si>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</si>
  <si>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</si>
  <si>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</si>
  <si>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</si>
  <si>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</si>
  <si>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</si>
  <si>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</si>
  <si>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</si>
  <si>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</si>
  <si>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</si>
  <si>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</si>
  <si>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</si>
  <si>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</si>
  <si>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</si>
  <si>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</si>
  <si>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</si>
  <si>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</si>
  <si>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</si>
  <si>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</si>
  <si>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</si>
  <si>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</si>
  <si>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</si>
  <si>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</si>
  <si>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</si>
  <si>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</si>
  <si>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</si>
  <si>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</si>
  <si>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</si>
  <si>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</si>
  <si>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</si>
  <si>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</si>
  <si>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</si>
  <si>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</si>
  <si>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</si>
  <si>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</si>
  <si>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</si>
  <si>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</si>
  <si>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</si>
  <si>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</si>
  <si>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</si>
  <si>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</si>
  <si>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</si>
  <si>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</si>
  <si>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</si>
  <si>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</si>
  <si>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</si>
  <si>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</si>
  <si>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</si>
  <si>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</si>
  <si>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</si>
  <si>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</si>
  <si>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</si>
  <si>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</si>
  <si>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</si>
  <si>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</si>
  <si>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</si>
  <si>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</si>
  <si>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</si>
  <si>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</si>
  <si>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</si>
  <si>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</si>
  <si>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</si>
  <si>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</si>
  <si>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</si>
  <si>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</si>
  <si>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</si>
  <si>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</si>
  <si>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</si>
  <si>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</si>
  <si>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</si>
  <si>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</si>
  <si>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</si>
  <si>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</si>
  <si>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</si>
  <si>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</si>
  <si>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</si>
  <si>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</si>
  <si>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</si>
  <si>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</si>
  <si>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</si>
  <si>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</si>
  <si>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</si>
  <si>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</si>
  <si>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</si>
  <si>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</si>
  <si>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</si>
  <si>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</si>
  <si>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</si>
  <si>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</si>
  <si>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</si>
  <si>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</si>
  <si>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</si>
  <si>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</si>
  <si>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</si>
  <si>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</si>
  <si>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</si>
  <si>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</si>
  <si>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</si>
  <si>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</si>
  <si>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</si>
  <si>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</si>
  <si>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</si>
  <si>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</si>
  <si>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</si>
  <si>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</si>
  <si>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</si>
  <si>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</si>
  <si>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</si>
  <si>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</si>
  <si>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</si>
  <si>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</si>
  <si>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</si>
  <si>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</si>
  <si>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</si>
  <si>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</si>
  <si>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</si>
  <si>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</si>
  <si>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</si>
  <si>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</si>
  <si>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</si>
  <si>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</si>
  <si>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</si>
  <si>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</si>
  <si>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</si>
  <si>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</si>
  <si>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</si>
  <si>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</si>
  <si>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</si>
  <si>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</si>
  <si>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</si>
  <si>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</si>
  <si>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</si>
  <si>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</si>
  <si>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</si>
  <si>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</si>
  <si>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</si>
  <si>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</si>
  <si>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</si>
  <si>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</si>
  <si>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</si>
  <si>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</si>
  <si>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</si>
  <si>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</si>
  <si>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</si>
  <si>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</si>
  <si>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</si>
  <si>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</si>
  <si>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</si>
  <si>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</si>
  <si>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</si>
  <si>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</si>
  <si>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</si>
  <si>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</si>
  <si>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</si>
  <si>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</si>
  <si>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</si>
  <si>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</si>
  <si>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</si>
  <si>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</si>
  <si>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</si>
  <si>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</si>
  <si>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</si>
  <si>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</si>
  <si>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</si>
  <si>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</si>
  <si>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</si>
  <si>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</si>
  <si>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</si>
  <si>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</si>
  <si>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</si>
  <si>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</si>
  <si>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</si>
  <si>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</si>
  <si>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</si>
  <si>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</si>
  <si>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</si>
  <si>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</si>
  <si>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</si>
  <si>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</si>
  <si>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</si>
  <si>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</si>
  <si>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</si>
  <si>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</si>
  <si>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</si>
  <si>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</si>
  <si>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</si>
  <si>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</si>
  <si>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</si>
  <si>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</si>
  <si>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</si>
  <si>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</si>
  <si>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</si>
  <si>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</si>
  <si>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</si>
  <si>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</si>
  <si>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</si>
  <si>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</si>
  <si>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</si>
  <si>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</si>
  <si>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</si>
  <si>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</si>
  <si>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</si>
  <si>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</si>
  <si>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</si>
  <si>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</si>
  <si>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</si>
  <si>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</si>
  <si>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</si>
  <si>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</si>
  <si>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</si>
  <si>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</si>
  <si>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</si>
  <si>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</si>
  <si>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</si>
  <si>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</si>
  <si>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</si>
  <si>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</si>
  <si>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</si>
  <si>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</si>
  <si>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</si>
  <si>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</si>
  <si>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</si>
  <si>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</si>
  <si>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</si>
  <si>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</si>
  <si>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</si>
  <si>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</si>
  <si>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</si>
  <si>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</si>
  <si>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</si>
  <si>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</si>
  <si>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</si>
  <si>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</si>
  <si>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</si>
  <si>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</si>
  <si>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</si>
  <si>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</si>
  <si>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</si>
  <si>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</si>
  <si>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</si>
  <si>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</si>
  <si>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</si>
  <si>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</si>
  <si>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</si>
  <si>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</si>
  <si>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</si>
  <si>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</si>
  <si>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</si>
  <si>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</si>
  <si>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</si>
  <si>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</si>
  <si>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</si>
  <si>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</si>
  <si>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</si>
  <si>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</si>
  <si>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</si>
  <si>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</si>
  <si>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</si>
  <si>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</si>
  <si>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</si>
  <si>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</si>
  <si>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</si>
  <si>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</si>
  <si>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</si>
  <si>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</si>
  <si>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</si>
  <si>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</si>
  <si>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</si>
  <si>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</si>
  <si>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</si>
  <si>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</si>
  <si>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</si>
  <si>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</si>
  <si>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</si>
  <si>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</si>
  <si>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</si>
  <si>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</si>
  <si>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</si>
  <si>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</si>
  <si>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</si>
  <si>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</si>
  <si>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</si>
  <si>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</si>
  <si>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</si>
  <si>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</si>
  <si>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</si>
  <si>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</si>
  <si>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</si>
  <si>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</si>
  <si>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</si>
  <si>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</si>
  <si>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</si>
  <si>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</si>
  <si>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</si>
  <si>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</si>
  <si>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</si>
  <si>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</si>
  <si>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</si>
  <si>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</si>
  <si>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</si>
  <si>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</si>
  <si>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</si>
  <si>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</si>
  <si>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</si>
  <si>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</si>
  <si>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</si>
  <si>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</si>
  <si>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</si>
  <si>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</si>
  <si>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</si>
  <si>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</si>
  <si>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</si>
  <si>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</si>
  <si>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</si>
  <si>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</si>
  <si>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</si>
  <si>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</si>
  <si>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</si>
  <si>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</si>
  <si>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</si>
  <si>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</si>
  <si>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</si>
  <si>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</si>
  <si>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</si>
  <si>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</si>
  <si>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</si>
  <si>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</si>
  <si>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</si>
  <si>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</si>
  <si>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</si>
  <si>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</si>
  <si>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</si>
  <si>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</si>
  <si>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</si>
  <si>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</si>
  <si>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</si>
  <si>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</si>
  <si>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</si>
  <si>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</si>
  <si>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</si>
  <si>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</si>
  <si>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</si>
  <si>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</si>
  <si>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</si>
  <si>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</si>
  <si>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</si>
  <si>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</si>
  <si>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</si>
  <si>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</si>
  <si>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</si>
  <si>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</si>
  <si>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</si>
  <si>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</si>
  <si>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</si>
  <si>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</si>
  <si>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</si>
  <si>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</si>
  <si>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</si>
  <si>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</si>
  <si>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</si>
  <si>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</si>
  <si>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</si>
  <si>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</si>
  <si>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</si>
  <si>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</si>
  <si>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</si>
  <si>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</si>
  <si>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</si>
  <si>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</si>
  <si>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</si>
  <si>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</si>
  <si>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</si>
  <si>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</si>
  <si>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</si>
  <si>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</si>
  <si>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</si>
  <si>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</si>
  <si>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</si>
  <si>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</si>
  <si>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</si>
  <si>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</si>
  <si>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</si>
  <si>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</si>
  <si>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</si>
  <si>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</si>
  <si>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</si>
  <si>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</si>
  <si>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</si>
  <si>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</si>
  <si>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</si>
  <si>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</si>
  <si>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</si>
  <si>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</si>
  <si>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</si>
  <si>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</si>
  <si>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</si>
  <si>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</si>
  <si>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</si>
  <si>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</si>
  <si>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</si>
  <si>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</si>
  <si>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</si>
  <si>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</si>
  <si>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</si>
  <si>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</si>
  <si>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</si>
  <si>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</si>
  <si>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</si>
  <si>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</si>
  <si>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</si>
  <si>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</si>
  <si>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</si>
  <si>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</si>
  <si>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</si>
  <si>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</si>
  <si>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</si>
  <si>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</si>
  <si>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</si>
  <si>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</si>
  <si>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</si>
  <si>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</si>
  <si>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</si>
  <si>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</si>
  <si>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</si>
  <si>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</si>
  <si>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</si>
  <si>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</si>
  <si>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</si>
  <si>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</si>
  <si>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</si>
  <si>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</si>
  <si>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</si>
  <si>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</si>
  <si>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</si>
  <si>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</si>
  <si>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</si>
  <si>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</si>
  <si>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</si>
  <si>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</si>
  <si>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</si>
  <si>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</si>
  <si>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</si>
  <si>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</si>
  <si>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</si>
  <si>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</si>
  <si>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</si>
  <si>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</si>
  <si>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</si>
  <si>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</si>
  <si>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</si>
  <si>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</si>
  <si>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</si>
  <si>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</si>
  <si>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</si>
  <si>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</si>
  <si>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</si>
  <si>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</si>
  <si>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</si>
  <si>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</si>
  <si>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</si>
  <si>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</si>
  <si>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</si>
  <si>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</si>
  <si>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</si>
  <si>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</si>
  <si>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</si>
  <si>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</si>
  <si>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</si>
  <si>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</si>
  <si>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</si>
  <si>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</si>
  <si>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</si>
  <si>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</si>
  <si>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</si>
  <si>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</si>
  <si>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</si>
  <si>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</si>
  <si>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</si>
  <si>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</si>
  <si>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</si>
  <si>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</si>
  <si>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</si>
  <si>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</si>
  <si>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</si>
  <si>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</si>
  <si>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</si>
  <si>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</si>
  <si>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</si>
  <si>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</si>
  <si>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</si>
  <si>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</si>
  <si>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</si>
  <si>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</si>
  <si>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</si>
  <si>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</si>
  <si>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</si>
  <si>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</si>
  <si>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</si>
  <si>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</si>
  <si>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</si>
  <si>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</si>
  <si>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</si>
  <si>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</si>
  <si>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</si>
  <si>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</si>
  <si>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</si>
  <si>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</si>
  <si>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</si>
  <si>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</si>
  <si>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</si>
  <si>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</si>
  <si>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</si>
  <si>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</si>
  <si>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</si>
  <si>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</si>
  <si>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</si>
  <si>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</si>
  <si>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</si>
  <si>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</si>
  <si>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</si>
  <si>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</si>
  <si>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</si>
  <si>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</si>
  <si>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</si>
  <si>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</si>
  <si>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</si>
  <si>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</si>
  <si>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</si>
  <si>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</si>
  <si>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</si>
  <si>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</si>
  <si>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</si>
  <si>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</si>
  <si>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</si>
  <si>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</si>
  <si>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</si>
  <si>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</si>
  <si>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</si>
  <si>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</si>
  <si>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</si>
  <si>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</si>
  <si>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</si>
  <si>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</si>
  <si>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</si>
  <si>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</si>
  <si>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</si>
  <si>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</si>
  <si>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</si>
  <si>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</si>
  <si>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</si>
  <si>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</si>
  <si>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</si>
  <si>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</si>
  <si>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</si>
  <si>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</si>
  <si>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</si>
  <si>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</si>
  <si>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</si>
  <si>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</si>
  <si>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</si>
  <si>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</si>
  <si>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</si>
  <si>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</si>
  <si>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</si>
  <si>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</si>
  <si>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</si>
  <si>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</si>
  <si>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</si>
  <si>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</si>
  <si>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</si>
  <si>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</si>
  <si>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</si>
  <si>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</si>
  <si>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</si>
  <si>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</si>
  <si>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</si>
  <si>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</si>
  <si>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</si>
  <si>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</si>
  <si>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</si>
  <si>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</si>
  <si>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</si>
  <si>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</si>
  <si>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</si>
  <si>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</si>
  <si>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</si>
  <si>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</si>
  <si>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</si>
  <si>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</si>
  <si>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</si>
  <si>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</si>
  <si>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</si>
  <si>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</si>
  <si>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</si>
  <si>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</si>
  <si>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</si>
  <si>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</si>
  <si>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</si>
  <si>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</si>
  <si>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</si>
  <si>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</si>
  <si>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</si>
  <si>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</si>
  <si>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</si>
  <si>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</si>
  <si>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</si>
  <si>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</si>
  <si>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</si>
  <si>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</si>
  <si>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</si>
  <si>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</si>
  <si>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</si>
  <si>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</si>
  <si>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</si>
  <si>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</si>
  <si>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</si>
  <si>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</si>
  <si>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</si>
  <si>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</si>
  <si>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</si>
  <si>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</si>
  <si>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</si>
  <si>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</si>
  <si>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</si>
  <si>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</si>
  <si>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</si>
  <si>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</si>
  <si>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</si>
  <si>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</si>
  <si>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</si>
  <si>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</si>
  <si>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</si>
  <si>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</si>
  <si>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</si>
  <si>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</si>
  <si>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</si>
  <si>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</si>
  <si>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</si>
  <si>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</si>
  <si>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</si>
  <si>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</si>
  <si>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</si>
  <si>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</si>
  <si>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</si>
  <si>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</si>
  <si>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</si>
  <si>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</si>
  <si>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</si>
  <si>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</si>
  <si>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</si>
  <si>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</si>
  <si>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</si>
  <si>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</si>
  <si>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</si>
  <si>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</si>
  <si>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</si>
  <si>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</si>
  <si>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</si>
  <si>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</si>
  <si>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</si>
  <si>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</si>
  <si>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</si>
  <si>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</si>
  <si>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</si>
  <si>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</si>
  <si>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</si>
  <si>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</si>
  <si>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</si>
  <si>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</si>
  <si>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</si>
  <si>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</si>
  <si>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</si>
  <si>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</si>
  <si>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</si>
  <si>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</si>
  <si>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</si>
  <si>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</si>
  <si>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</si>
  <si>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</si>
  <si>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</si>
  <si>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</si>
  <si>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</si>
  <si>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</si>
  <si>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</si>
  <si>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</si>
  <si>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</si>
  <si>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</si>
  <si>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</si>
  <si>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</si>
  <si>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</si>
  <si>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</si>
  <si>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</si>
  <si>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</si>
  <si>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</si>
  <si>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</si>
  <si>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</si>
  <si>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</si>
  <si>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</si>
  <si>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</si>
  <si>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</si>
  <si>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</si>
  <si>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</si>
  <si>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</si>
  <si>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</si>
  <si>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</si>
  <si>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</si>
  <si>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</si>
  <si>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</si>
  <si>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</si>
  <si>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</si>
  <si>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</si>
  <si>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</si>
  <si>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</si>
  <si>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</si>
  <si>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</si>
  <si>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</si>
  <si>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</si>
  <si>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</si>
  <si>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</si>
  <si>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</si>
  <si>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</si>
  <si>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</si>
  <si>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</si>
  <si>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</si>
  <si>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</si>
  <si>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</si>
  <si>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</si>
  <si>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</si>
  <si>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</si>
  <si>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</si>
  <si>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</si>
  <si>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</si>
  <si>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</si>
  <si>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</si>
  <si>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</si>
  <si>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</si>
  <si>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</si>
  <si>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</si>
  <si>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</si>
  <si>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</si>
  <si>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</si>
  <si>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</si>
  <si>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</si>
  <si>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</si>
  <si>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</si>
  <si>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</si>
  <si>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</si>
  <si>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</si>
  <si>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</si>
  <si>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</si>
  <si>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</si>
  <si>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</si>
  <si>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</si>
  <si>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</si>
  <si>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</si>
  <si>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</si>
  <si>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</si>
  <si>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</si>
  <si>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</si>
  <si>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</si>
  <si>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</si>
  <si>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</si>
  <si>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</si>
  <si>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</si>
  <si>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</si>
  <si>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</si>
  <si>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</si>
  <si>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</si>
  <si>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</si>
  <si>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</si>
  <si>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</si>
  <si>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</si>
  <si>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</si>
  <si>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</si>
  <si>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</si>
  <si>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</si>
  <si>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</si>
  <si>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</si>
  <si>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</si>
  <si>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</si>
  <si>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</si>
  <si>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</si>
  <si>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</si>
  <si>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</si>
  <si>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</si>
  <si>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</si>
  <si>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</si>
  <si>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</si>
  <si>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</si>
  <si>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</si>
  <si>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</si>
  <si>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</si>
  <si>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</si>
  <si>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</si>
  <si>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</si>
  <si>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</si>
  <si>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</si>
  <si>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</si>
  <si>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</si>
  <si>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</si>
  <si>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</si>
  <si>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</si>
  <si>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</si>
  <si>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</si>
  <si>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</si>
  <si>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</si>
  <si>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</si>
  <si>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</si>
  <si>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</si>
  <si>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</si>
  <si>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</si>
  <si>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</si>
  <si>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</si>
  <si>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</si>
  <si>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</si>
  <si>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</si>
  <si>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</si>
  <si>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</si>
  <si>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</si>
  <si>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</si>
  <si>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</si>
  <si>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</si>
  <si>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</si>
  <si>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</si>
  <si>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</si>
  <si>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</si>
  <si>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</si>
  <si>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</si>
  <si>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</si>
  <si>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</si>
  <si>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</si>
  <si>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</si>
  <si>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</si>
  <si>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</si>
  <si>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</si>
  <si>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</si>
  <si>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</si>
  <si>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</si>
  <si>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</si>
  <si>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</si>
  <si>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</si>
  <si>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</si>
  <si>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</si>
  <si>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</si>
  <si>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</si>
  <si>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</si>
  <si>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</si>
  <si>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</si>
  <si>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</si>
  <si>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</si>
  <si>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</si>
  <si>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</si>
  <si>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</si>
  <si>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</si>
  <si>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</si>
  <si>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</si>
  <si>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</si>
  <si>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</si>
  <si>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</si>
  <si>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</si>
  <si>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</si>
  <si>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</si>
  <si>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</si>
  <si>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</si>
  <si>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</si>
  <si>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</si>
  <si>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</si>
  <si>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</si>
  <si>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</si>
  <si>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</si>
  <si>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</si>
  <si>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</si>
  <si>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</si>
  <si>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</si>
  <si>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</si>
  <si>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</si>
  <si>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</si>
  <si>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</si>
  <si>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</si>
  <si>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</si>
  <si>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</si>
  <si>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</si>
  <si>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</si>
  <si>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</si>
  <si>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</si>
  <si>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</si>
  <si>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</si>
  <si>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</si>
  <si>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</si>
  <si>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</si>
  <si>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</si>
  <si>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</si>
  <si>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</si>
  <si>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</si>
  <si>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</si>
  <si>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</si>
  <si>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</si>
  <si>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</si>
  <si>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</si>
  <si>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</si>
  <si>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</si>
  <si>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</si>
  <si>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</si>
  <si>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</si>
  <si>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</si>
  <si>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</si>
  <si>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</si>
  <si>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</si>
  <si>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</si>
  <si>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</si>
  <si>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</si>
  <si>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</si>
  <si>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</si>
  <si>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</si>
  <si>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</si>
  <si>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</si>
  <si>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</si>
  <si>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</si>
  <si>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</si>
  <si>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</si>
  <si>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</si>
  <si>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</si>
  <si>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</si>
  <si>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</si>
  <si>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</si>
  <si>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</si>
  <si>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</si>
  <si>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</si>
  <si>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</si>
  <si>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</si>
  <si>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</si>
  <si>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</si>
  <si>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</si>
  <si>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</si>
  <si>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</si>
  <si>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</si>
  <si>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</si>
  <si>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</si>
  <si>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</si>
  <si>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</si>
  <si>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</si>
  <si>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</si>
  <si>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</si>
  <si>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</si>
  <si>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</si>
  <si>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</si>
  <si>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</si>
  <si>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</si>
  <si>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</si>
  <si>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</si>
  <si>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</si>
  <si>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</si>
  <si>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</si>
  <si>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</si>
  <si>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</si>
  <si>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</si>
  <si>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</si>
  <si>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</si>
  <si>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</si>
  <si>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</si>
  <si>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</si>
  <si>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</si>
  <si>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</si>
  <si>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</si>
  <si>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</si>
  <si>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</si>
  <si>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</si>
  <si>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</si>
  <si>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</si>
  <si>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</si>
  <si>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</si>
  <si>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</si>
  <si>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</si>
  <si>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</si>
  <si>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</si>
  <si>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</si>
  <si>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</si>
  <si>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</si>
  <si>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</si>
  <si>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</si>
  <si>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</si>
  <si>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</si>
  <si>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</si>
  <si>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</si>
  <si>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</si>
  <si>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</si>
  <si>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</si>
  <si>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</si>
  <si>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</si>
  <si>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</si>
  <si>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</si>
  <si>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</si>
  <si>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</si>
  <si>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</si>
  <si>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</si>
  <si>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</si>
  <si>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</si>
  <si>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</si>
  <si>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</si>
  <si>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</si>
  <si>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</si>
  <si>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</si>
  <si>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</si>
  <si>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</si>
  <si>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</si>
  <si>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</si>
  <si>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</si>
  <si>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</si>
  <si>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</si>
  <si>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</si>
  <si>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</si>
  <si>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</si>
  <si>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</si>
  <si>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</si>
  <si>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</si>
  <si>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</si>
  <si>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</si>
  <si>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</si>
  <si>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</si>
  <si>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</si>
  <si>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</si>
  <si>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</si>
  <si>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</si>
  <si>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</si>
  <si>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</si>
  <si>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</si>
  <si>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</si>
  <si>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</si>
  <si>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</si>
  <si>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</si>
  <si>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</si>
  <si>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</si>
  <si>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</si>
  <si>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</si>
  <si>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</si>
  <si>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</si>
  <si>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</si>
  <si>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</si>
  <si>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</si>
  <si>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</si>
  <si>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</si>
  <si>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</si>
  <si>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</si>
  <si>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</si>
  <si>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</si>
  <si>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</si>
  <si>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</si>
  <si>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</si>
  <si>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</si>
  <si>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</si>
  <si>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</si>
  <si>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</si>
  <si>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</si>
  <si>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</si>
  <si>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</si>
  <si>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</si>
  <si>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</si>
  <si>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</si>
  <si>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</si>
  <si>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</si>
  <si>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</si>
  <si>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</si>
  <si>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</si>
  <si>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</si>
  <si>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</si>
  <si>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</si>
  <si>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</si>
  <si>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</si>
  <si>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</si>
  <si>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</si>
  <si>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</si>
  <si>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</si>
  <si>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</si>
  <si>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</si>
  <si>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</si>
  <si>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</si>
  <si>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</si>
  <si>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</si>
  <si>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</si>
  <si>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</si>
  <si>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</si>
  <si>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</si>
  <si>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</si>
  <si>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</si>
  <si>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</si>
  <si>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</si>
  <si>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</si>
  <si>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</si>
  <si>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</si>
  <si>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</si>
  <si>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</si>
  <si>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</si>
  <si>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</si>
  <si>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</si>
  <si>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</si>
  <si>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</si>
  <si>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</si>
  <si>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</si>
  <si>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</si>
  <si>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</si>
  <si>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</si>
  <si>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</si>
  <si>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</si>
  <si>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</si>
  <si>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</si>
  <si>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</si>
  <si>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</si>
  <si>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</si>
  <si>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</si>
  <si>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</si>
  <si>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</si>
  <si>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</si>
  <si>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</si>
  <si>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</si>
  <si>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</si>
  <si>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</si>
  <si>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</si>
  <si>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</si>
  <si>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</si>
  <si>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</si>
  <si>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</si>
  <si>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</si>
  <si>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</si>
  <si>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</si>
  <si>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</si>
  <si>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</si>
  <si>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</si>
  <si>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</si>
  <si>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</si>
  <si>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</si>
  <si>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</si>
  <si>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</si>
  <si>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</si>
  <si>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</si>
  <si>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</si>
  <si>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</si>
  <si>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</si>
  <si>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</si>
  <si>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</si>
  <si>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</si>
  <si>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</si>
  <si>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</si>
  <si>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</si>
  <si>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</si>
  <si>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</si>
  <si>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</si>
  <si>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</si>
  <si>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</si>
  <si>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</si>
  <si>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</si>
  <si>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</si>
  <si>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</si>
  <si>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</si>
  <si>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</si>
  <si>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</si>
  <si>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</si>
  <si>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</si>
  <si>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</si>
  <si>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</si>
  <si>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</si>
  <si>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</si>
  <si>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</si>
  <si>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</si>
  <si>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</si>
  <si>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</si>
  <si>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</si>
  <si>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</si>
  <si>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</si>
  <si>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</si>
  <si>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</si>
  <si>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</si>
  <si>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</si>
  <si>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</si>
  <si>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</si>
  <si>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</si>
  <si>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</si>
  <si>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</si>
  <si>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</si>
  <si>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</si>
  <si>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</si>
  <si>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</si>
  <si>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</si>
  <si>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</si>
  <si>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</si>
  <si>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</si>
  <si>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</si>
  <si>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</si>
  <si>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</si>
  <si>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</si>
  <si>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</si>
  <si>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</si>
  <si>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</si>
  <si>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</si>
  <si>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</si>
  <si>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</si>
  <si>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</si>
  <si>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</si>
  <si>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</si>
  <si>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</si>
  <si>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</si>
  <si>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</si>
  <si>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</si>
  <si>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</si>
  <si>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</si>
  <si>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</si>
  <si>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</si>
  <si>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</si>
  <si>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</si>
  <si>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</si>
  <si>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</si>
  <si>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</si>
  <si>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</si>
  <si>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</si>
  <si>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</si>
  <si>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</si>
  <si>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</si>
  <si>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</si>
  <si>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</si>
  <si>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</si>
  <si>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</si>
  <si>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</si>
  <si>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</si>
  <si>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</si>
  <si>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</si>
  <si>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</si>
  <si>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</si>
  <si>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</si>
  <si>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</si>
  <si>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</si>
  <si>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</si>
  <si>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</si>
  <si>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</si>
  <si>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</si>
  <si>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</si>
  <si>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</si>
  <si>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</si>
  <si>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</si>
  <si>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</si>
  <si>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</si>
  <si>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</si>
  <si>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</si>
  <si>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</si>
  <si>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</si>
  <si>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</si>
  <si>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</si>
  <si>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</si>
  <si>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</si>
  <si>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</si>
  <si>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</si>
  <si>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</si>
  <si>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</si>
  <si>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</si>
  <si>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</si>
  <si>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</si>
  <si>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</si>
  <si>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</si>
  <si>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</si>
  <si>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</si>
  <si>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</si>
  <si>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</si>
  <si>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</si>
  <si>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</si>
  <si>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</si>
  <si>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</si>
  <si>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</si>
  <si>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</si>
  <si>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</si>
  <si>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</si>
  <si>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</si>
  <si>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</si>
  <si>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</si>
  <si>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</si>
  <si>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</si>
  <si>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</si>
  <si>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</si>
  <si>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</si>
  <si>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</si>
  <si>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</si>
  <si>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</si>
  <si>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</si>
  <si>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</si>
  <si>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</si>
  <si>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</si>
  <si>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</si>
  <si>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</si>
  <si>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</si>
  <si>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</si>
  <si>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</si>
  <si>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</si>
  <si>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</si>
  <si>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</si>
  <si>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</si>
  <si>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</si>
  <si>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</si>
  <si>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</si>
  <si>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</si>
  <si>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</si>
  <si>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</si>
  <si>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</si>
  <si>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</si>
  <si>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</si>
  <si>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</si>
  <si>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</si>
  <si>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</si>
  <si>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</si>
  <si>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</si>
  <si>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</si>
  <si>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</si>
  <si>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</si>
  <si>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</si>
  <si>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</si>
  <si>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</si>
  <si>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</si>
  <si>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</si>
  <si>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</si>
  <si>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</si>
  <si>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</si>
  <si>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</si>
  <si>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</si>
  <si>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</si>
  <si>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</si>
  <si>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</si>
  <si>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</si>
  <si>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</si>
  <si>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</si>
  <si>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</si>
  <si>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</si>
  <si>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</si>
  <si>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</si>
  <si>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</si>
  <si>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</si>
  <si>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</si>
  <si>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</si>
  <si>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</si>
  <si>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</si>
  <si>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</si>
  <si>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</si>
  <si>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</si>
  <si>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</si>
  <si>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</si>
  <si>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</si>
  <si>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</si>
  <si>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</si>
  <si>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</si>
  <si>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</si>
  <si>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</si>
  <si>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</si>
  <si>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</si>
  <si>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</si>
  <si>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</si>
  <si>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</si>
  <si>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</si>
  <si>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</si>
  <si>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</si>
  <si>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</si>
  <si>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</si>
  <si>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</si>
  <si>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</si>
  <si>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</si>
  <si>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</si>
  <si>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</si>
  <si>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</si>
  <si>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</si>
  <si>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</si>
  <si>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</si>
  <si>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</si>
  <si>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</si>
  <si>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</si>
  <si>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</si>
  <si>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</si>
  <si>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</si>
  <si>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</si>
  <si>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</si>
  <si>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</si>
  <si>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</si>
  <si>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</si>
  <si>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</si>
  <si>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</si>
  <si>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</si>
  <si>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</si>
  <si>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</si>
  <si>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</si>
  <si>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</si>
  <si>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</si>
  <si>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</si>
  <si>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</si>
  <si>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</si>
  <si>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</si>
  <si>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</si>
  <si>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</si>
  <si>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</si>
  <si>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</si>
  <si>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</si>
  <si>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</si>
  <si>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</si>
  <si>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</si>
  <si>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</si>
  <si>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</si>
  <si>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</si>
  <si>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</si>
  <si>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</si>
  <si>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</si>
  <si>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</si>
  <si>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</si>
  <si>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</si>
  <si>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</si>
  <si>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</si>
  <si>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</si>
  <si>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</si>
  <si>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</si>
  <si>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</si>
  <si>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</si>
  <si>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</si>
  <si>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</si>
  <si>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</si>
  <si>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</si>
  <si>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</si>
  <si>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</si>
  <si>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</si>
  <si>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</si>
  <si>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</si>
  <si>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</si>
  <si>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</si>
  <si>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</si>
  <si>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</si>
  <si>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</si>
  <si>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</si>
  <si>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</si>
  <si>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</si>
  <si>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</si>
  <si>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</si>
  <si>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</si>
  <si>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</si>
  <si>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</si>
  <si>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</si>
  <si>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</si>
  <si>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</si>
  <si>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</si>
  <si>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</si>
  <si>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</si>
  <si>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</si>
  <si>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</si>
  <si>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</si>
  <si>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</si>
  <si>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</si>
  <si>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</si>
  <si>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</si>
  <si>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</si>
  <si>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</si>
  <si>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</si>
  <si>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</si>
  <si>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</si>
  <si>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</si>
  <si>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</si>
  <si>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</si>
  <si>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</si>
  <si>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</si>
  <si>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</si>
  <si>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</si>
  <si>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</si>
  <si>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</si>
  <si>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</si>
  <si>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</si>
  <si>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</si>
  <si>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</si>
  <si>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</si>
  <si>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</si>
  <si>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</si>
  <si>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</si>
  <si>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</si>
  <si>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</si>
  <si>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</si>
  <si>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</si>
  <si>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</si>
  <si>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</si>
  <si>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</si>
  <si>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</si>
  <si>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</si>
  <si>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</si>
  <si>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</si>
  <si>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</si>
  <si>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</si>
  <si>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</si>
  <si>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</si>
  <si>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</si>
  <si>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</si>
  <si>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</si>
  <si>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</si>
  <si>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</si>
  <si>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</si>
  <si>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</si>
  <si>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</si>
  <si>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</si>
  <si>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</si>
  <si>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</si>
  <si>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</si>
  <si>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</si>
  <si>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</si>
  <si>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</si>
  <si>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</si>
  <si>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</si>
  <si>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</si>
  <si>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</si>
  <si>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</si>
  <si>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</si>
  <si>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</si>
  <si>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</si>
  <si>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</si>
  <si>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</si>
  <si>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</si>
  <si>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</si>
  <si>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</si>
  <si>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</si>
  <si>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</si>
  <si>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</si>
  <si>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</si>
  <si>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</si>
  <si>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</si>
  <si>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</si>
  <si>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</si>
  <si>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</si>
  <si>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</si>
  <si>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</si>
  <si>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</si>
  <si>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</si>
  <si>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</si>
  <si>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</si>
  <si>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</si>
  <si>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</si>
  <si>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</si>
  <si>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</si>
  <si>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</si>
  <si>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</si>
  <si>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</si>
  <si>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</si>
  <si>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</si>
  <si>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</si>
  <si>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</si>
  <si>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</si>
  <si>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</si>
  <si>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</si>
  <si>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</si>
  <si>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</si>
  <si>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</si>
  <si>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</si>
  <si>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</si>
  <si>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</si>
  <si>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</si>
  <si>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</si>
  <si>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</si>
  <si>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</si>
  <si>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</si>
  <si>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</si>
  <si>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</si>
  <si>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</si>
  <si>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</si>
  <si>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</si>
  <si>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</si>
  <si>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</si>
  <si>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</si>
  <si>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</si>
  <si>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</si>
  <si>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</si>
  <si>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</si>
  <si>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</si>
  <si>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</si>
  <si>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</si>
  <si>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</si>
  <si>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</si>
  <si>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</si>
  <si>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</si>
  <si>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</si>
  <si>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</si>
  <si>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</si>
  <si>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</si>
  <si>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</si>
  <si>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</si>
  <si>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</si>
  <si>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</si>
  <si>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</si>
  <si>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</si>
  <si>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</si>
  <si>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</si>
  <si>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</si>
  <si>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</si>
  <si>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</si>
  <si>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</si>
  <si>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</si>
  <si>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</si>
  <si>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</si>
  <si>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</si>
  <si>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</si>
  <si>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</si>
  <si>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</si>
  <si>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</si>
  <si>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</si>
  <si>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</si>
  <si>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</si>
  <si>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</si>
  <si>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</si>
  <si>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</si>
  <si>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</si>
  <si>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</si>
  <si>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</si>
  <si>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</si>
  <si>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</si>
  <si>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</si>
  <si>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</si>
  <si>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</si>
  <si>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</si>
  <si>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</si>
  <si>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</si>
  <si>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</si>
  <si>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</si>
  <si>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</si>
  <si>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</si>
  <si>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</si>
  <si>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</si>
  <si>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</si>
  <si>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</si>
  <si>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</si>
  <si>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</si>
  <si>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</si>
  <si>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</si>
  <si>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</si>
  <si>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</si>
  <si>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</si>
  <si>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</si>
  <si>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</si>
  <si>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</si>
  <si>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</si>
  <si>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</si>
  <si>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</si>
  <si>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</si>
  <si>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</si>
  <si>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</si>
  <si>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</si>
  <si>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</si>
  <si>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</si>
  <si>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</si>
  <si>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</si>
  <si>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</si>
  <si>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</si>
  <si>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</si>
  <si>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</si>
  <si>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</si>
  <si>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</si>
  <si>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</si>
  <si>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</si>
  <si>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</si>
  <si>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</si>
  <si>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</si>
  <si>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</si>
  <si>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</si>
  <si>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</si>
  <si>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</si>
  <si>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</si>
  <si>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</si>
  <si>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</si>
  <si>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</si>
  <si>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</si>
  <si>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</si>
  <si>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</si>
  <si>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</si>
  <si>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</si>
  <si>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</si>
  <si>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</si>
  <si>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</si>
  <si>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</si>
  <si>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</si>
  <si>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</si>
  <si>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</si>
  <si>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</si>
  <si>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</si>
  <si>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</si>
  <si>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</si>
  <si>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</si>
  <si>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</si>
  <si>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</si>
  <si>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</si>
  <si>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</si>
  <si>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</si>
  <si>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</si>
  <si>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</si>
  <si>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</si>
  <si>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</si>
  <si>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</si>
  <si>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</si>
  <si>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</si>
  <si>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</si>
  <si>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</si>
  <si>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</si>
  <si>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</si>
  <si>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</si>
  <si>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</si>
  <si>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</si>
  <si>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</si>
  <si>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</si>
  <si>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</si>
  <si>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</si>
  <si>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</si>
  <si>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</si>
  <si>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</si>
  <si>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</si>
  <si>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</si>
  <si>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</si>
  <si>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</si>
  <si>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</si>
  <si>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</si>
  <si>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</si>
  <si>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</si>
  <si>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</si>
  <si>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</si>
  <si>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</si>
  <si>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</si>
  <si>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</si>
  <si>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</si>
  <si>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</si>
  <si>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</si>
  <si>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</si>
  <si>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</si>
  <si>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</si>
  <si>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</si>
  <si>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</si>
  <si>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</si>
  <si>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</si>
  <si>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</si>
  <si>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</si>
  <si>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</si>
  <si>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</si>
  <si>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</si>
  <si>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</si>
  <si>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</si>
  <si>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</si>
  <si>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</si>
  <si>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</si>
  <si>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</si>
  <si>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</si>
  <si>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</si>
  <si>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</si>
  <si>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</si>
  <si>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</si>
  <si>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</si>
  <si>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</si>
  <si>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</si>
  <si>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</si>
  <si>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</si>
  <si>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</si>
  <si>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</si>
  <si>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</si>
  <si>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</si>
  <si>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</si>
  <si>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</si>
  <si>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</si>
  <si>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</si>
  <si>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</si>
  <si>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</si>
  <si>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</si>
  <si>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</si>
  <si>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</si>
  <si>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</si>
  <si>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</si>
  <si>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</si>
  <si>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</si>
  <si>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</si>
  <si>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</si>
  <si>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</si>
  <si>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</si>
  <si>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</si>
  <si>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</si>
  <si>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</si>
  <si>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</si>
  <si>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</si>
  <si>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</si>
  <si>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</si>
  <si>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</si>
  <si>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</si>
  <si>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</si>
  <si>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</si>
  <si>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</si>
  <si>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</si>
  <si>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</si>
  <si>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</si>
  <si>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</si>
  <si>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</si>
  <si>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</si>
  <si>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</si>
  <si>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</si>
  <si>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</si>
  <si>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</si>
  <si>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</si>
  <si>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</si>
  <si>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</si>
  <si>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</si>
  <si>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</si>
  <si>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</si>
  <si>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</si>
  <si>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</si>
  <si>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</si>
  <si>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</si>
  <si>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</si>
  <si>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</si>
  <si>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</si>
  <si>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</si>
  <si>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</si>
  <si>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</si>
  <si>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</si>
  <si>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</si>
  <si>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</si>
  <si>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</si>
  <si>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</si>
  <si>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</si>
  <si>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</si>
  <si>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</si>
  <si>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</si>
  <si>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</si>
  <si>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</si>
  <si>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</si>
  <si>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</si>
  <si>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</si>
  <si>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</si>
  <si>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</si>
  <si>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</si>
  <si>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</si>
  <si>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</si>
  <si>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</si>
  <si>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</si>
  <si>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</si>
  <si>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</si>
  <si>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</si>
  <si>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</si>
  <si>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</si>
  <si>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</si>
  <si>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</si>
  <si>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</si>
  <si>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</si>
  <si>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</si>
  <si>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</si>
  <si>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</si>
  <si>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</si>
  <si>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</si>
  <si>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</si>
  <si>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</si>
  <si>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</si>
  <si>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</si>
  <si>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</si>
  <si>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</si>
  <si>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</si>
  <si>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</si>
  <si>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</si>
  <si>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</si>
  <si>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</si>
  <si>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</si>
  <si>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</si>
  <si>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</si>
  <si>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</si>
  <si>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</si>
  <si>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</si>
  <si>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</si>
  <si>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</si>
  <si>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</si>
  <si>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</si>
  <si>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</si>
  <si>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</si>
  <si>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</si>
  <si>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</si>
  <si>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</si>
  <si>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</si>
  <si>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</si>
  <si>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</si>
  <si>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</si>
  <si>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</si>
  <si>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</si>
  <si>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</si>
  <si>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</si>
  <si>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</si>
  <si>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</si>
  <si>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</si>
  <si>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</si>
  <si>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</si>
  <si>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</si>
  <si>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</si>
  <si>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</si>
  <si>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</si>
  <si>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</si>
  <si>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</si>
  <si>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</si>
  <si>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</si>
  <si>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</si>
  <si>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</si>
  <si>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</si>
  <si>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</si>
  <si>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</si>
  <si>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</si>
  <si>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</si>
  <si>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</si>
  <si>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</si>
  <si>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</si>
  <si>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</si>
  <si>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</si>
  <si>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</si>
  <si>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</si>
  <si>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</si>
  <si>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</si>
  <si>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</si>
  <si>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</si>
  <si>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</si>
  <si>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</si>
  <si>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</si>
  <si>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</si>
  <si>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</si>
  <si>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</si>
  <si>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</si>
  <si>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</si>
  <si>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</si>
  <si>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</si>
  <si>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</si>
  <si>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</si>
  <si>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</si>
  <si>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</si>
  <si>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</si>
  <si>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</si>
  <si>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</si>
  <si>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</si>
  <si>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</si>
  <si>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</si>
  <si>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</si>
  <si>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</si>
  <si>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</si>
  <si>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</si>
  <si>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</si>
  <si>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</si>
  <si>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</si>
  <si>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</si>
  <si>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</si>
  <si>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</si>
  <si>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</si>
  <si>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</si>
  <si>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</si>
  <si>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</si>
  <si>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</si>
  <si>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</si>
  <si>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</si>
  <si>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</si>
  <si>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</si>
  <si>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</si>
  <si>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</si>
  <si>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</si>
  <si>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</si>
  <si>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</si>
  <si>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</si>
  <si>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</si>
  <si>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</si>
  <si>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</si>
  <si>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</si>
  <si>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</si>
  <si>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</si>
  <si>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</si>
  <si>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</si>
  <si>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</si>
  <si>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</si>
  <si>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</si>
  <si>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</si>
  <si>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</si>
  <si>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</si>
  <si>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</si>
  <si>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</si>
  <si>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</si>
  <si>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</si>
  <si>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</si>
  <si>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</si>
  <si>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</si>
  <si>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</si>
  <si>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</si>
  <si>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</si>
  <si>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</si>
  <si>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</si>
  <si>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</si>
  <si>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</si>
  <si>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</si>
  <si>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</si>
  <si>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</si>
  <si>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</si>
  <si>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</si>
  <si>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</si>
  <si>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</si>
  <si>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</si>
  <si>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</si>
  <si>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</si>
  <si>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</si>
  <si>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</si>
  <si>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</si>
  <si>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</si>
  <si>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</si>
  <si>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</si>
  <si>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</si>
  <si>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</si>
  <si>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</si>
  <si>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</si>
  <si>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</si>
  <si>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</si>
  <si>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</si>
  <si>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</si>
  <si>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</si>
  <si>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</si>
  <si>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</si>
  <si>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</si>
  <si>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</si>
  <si>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</si>
  <si>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</si>
  <si>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</si>
  <si>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</si>
  <si>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</si>
  <si>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</si>
  <si>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</si>
  <si>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</si>
  <si>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</si>
  <si>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</si>
  <si>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</si>
  <si>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</si>
  <si>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</si>
  <si>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</si>
  <si>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</si>
  <si>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</si>
  <si>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</si>
  <si>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</si>
  <si>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</si>
  <si>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</si>
  <si>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</si>
  <si>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</si>
  <si>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</si>
  <si>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</si>
  <si>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</si>
  <si>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</si>
  <si>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</si>
  <si>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</si>
  <si>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</si>
  <si>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</si>
  <si>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</si>
  <si>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</si>
  <si>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</si>
  <si>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</si>
  <si>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</si>
  <si>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</si>
  <si>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</si>
  <si>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</si>
  <si>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</si>
  <si>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</si>
  <si>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</si>
  <si>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</si>
  <si>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</si>
  <si>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</si>
  <si>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</si>
  <si>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</si>
  <si>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</si>
  <si>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</si>
  <si>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</si>
  <si>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</si>
  <si>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</si>
  <si>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</si>
  <si>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</si>
  <si>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</si>
  <si>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</si>
  <si>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</si>
  <si>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</si>
  <si>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</si>
  <si>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</si>
  <si>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</si>
  <si>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</si>
  <si>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</si>
  <si>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</si>
  <si>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</si>
  <si>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</si>
  <si>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</si>
  <si>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</si>
  <si>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</si>
  <si>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</si>
  <si>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</si>
  <si>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</si>
  <si>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</si>
  <si>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</si>
  <si>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</si>
  <si>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</si>
  <si>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</si>
  <si>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</si>
  <si>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</si>
  <si>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</si>
  <si>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</si>
  <si>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</si>
  <si>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</si>
  <si>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</si>
  <si>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</si>
  <si>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</si>
  <si>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</si>
  <si>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</si>
  <si>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</si>
  <si>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</si>
  <si>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</si>
  <si>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</si>
  <si>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</si>
  <si>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</si>
  <si>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</si>
  <si>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</si>
  <si>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</si>
  <si>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</si>
  <si>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</si>
  <si>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</si>
  <si>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</si>
  <si>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</si>
  <si>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</si>
  <si>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</si>
  <si>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</si>
  <si>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</si>
  <si>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</si>
  <si>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</si>
  <si>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</si>
  <si>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</si>
  <si>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</si>
  <si>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</si>
  <si>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</si>
  <si>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</si>
  <si>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</si>
  <si>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</si>
  <si>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</si>
  <si>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</si>
  <si>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</si>
  <si>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</si>
  <si>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</si>
  <si>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</si>
  <si>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</si>
  <si>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</si>
  <si>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</si>
  <si>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</si>
  <si>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</si>
  <si>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</si>
  <si>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</si>
  <si>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</si>
  <si>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</si>
  <si>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</si>
  <si>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</si>
  <si>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</si>
  <si>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</si>
  <si>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</si>
  <si>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</si>
  <si>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</si>
  <si>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</si>
  <si>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</si>
  <si>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</si>
  <si>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</si>
  <si>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</si>
  <si>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</si>
  <si>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</si>
  <si>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</si>
  <si>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</si>
  <si>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</si>
  <si>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</si>
  <si>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</si>
  <si>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</si>
  <si>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</si>
  <si>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</si>
  <si>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</si>
  <si>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</si>
  <si>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</si>
  <si>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</si>
  <si>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</si>
  <si>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</si>
  <si>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</si>
  <si>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</si>
  <si>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</si>
  <si>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</si>
  <si>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</si>
  <si>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</si>
  <si>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</si>
  <si>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</si>
  <si>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</si>
  <si>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</si>
  <si>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</si>
  <si>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</si>
  <si>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</si>
  <si>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</si>
  <si>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</si>
  <si>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</si>
  <si>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</si>
  <si>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</si>
  <si>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</si>
  <si>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</si>
  <si>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</si>
  <si>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</si>
  <si>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</si>
  <si>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</si>
  <si>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</si>
  <si>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</si>
  <si>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</si>
  <si>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</si>
  <si>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</si>
  <si>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</si>
  <si>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</si>
  <si>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</si>
  <si>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</si>
  <si>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</si>
  <si>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</si>
  <si>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</si>
  <si>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</si>
  <si>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</si>
  <si>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</si>
  <si>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</si>
  <si>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</si>
  <si>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</si>
  <si>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</si>
  <si>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</si>
  <si>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</si>
  <si>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</si>
  <si>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</si>
  <si>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</si>
  <si>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</si>
  <si>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</si>
  <si>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</si>
  <si>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</si>
  <si>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</si>
  <si>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</si>
  <si>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</si>
  <si>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</si>
  <si>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</si>
  <si>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</si>
  <si>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</si>
  <si>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</si>
  <si>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</si>
  <si>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</si>
  <si>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</si>
  <si>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</si>
  <si>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</si>
  <si>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</si>
  <si>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</si>
  <si>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</si>
  <si>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</si>
  <si>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</si>
  <si>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</si>
  <si>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</si>
  <si>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</si>
  <si>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</si>
  <si>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</si>
  <si>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</si>
  <si>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</si>
  <si>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</si>
  <si>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</si>
  <si>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</si>
  <si>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</si>
  <si>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</si>
  <si>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</si>
  <si>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</si>
  <si>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</si>
  <si>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</si>
  <si>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</si>
  <si>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</si>
  <si>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</si>
  <si>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</si>
  <si>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</si>
  <si>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</si>
  <si>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</si>
  <si>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</si>
  <si>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</si>
  <si>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</si>
  <si>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</si>
  <si>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</si>
  <si>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</si>
  <si>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</si>
  <si>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</si>
  <si>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</si>
  <si>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</si>
  <si>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</si>
  <si>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</si>
  <si>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</si>
  <si>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</si>
  <si>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</si>
  <si>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</si>
  <si>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</si>
  <si>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</si>
  <si>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</si>
  <si>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</si>
  <si>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</si>
  <si>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</si>
  <si>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</si>
  <si>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</si>
  <si>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</si>
  <si>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</si>
  <si>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</si>
  <si>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</si>
  <si>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</si>
  <si>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</si>
  <si>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</si>
  <si>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</si>
  <si>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</si>
  <si>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</si>
  <si>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</si>
  <si>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</si>
  <si>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</si>
  <si>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</si>
  <si>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</si>
  <si>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</si>
  <si>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</si>
  <si>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</si>
  <si>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</si>
  <si>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</si>
  <si>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</si>
  <si>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</si>
  <si>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</si>
  <si>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</si>
  <si>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</si>
  <si>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</si>
  <si>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</si>
  <si>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</si>
  <si>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</si>
  <si>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</si>
  <si>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</si>
  <si>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</si>
  <si>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</si>
  <si>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</si>
  <si>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</si>
  <si>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</si>
  <si>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</si>
  <si>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</si>
  <si>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</si>
  <si>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</si>
  <si>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</si>
  <si>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</si>
  <si>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</si>
  <si>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</si>
  <si>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</si>
  <si>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</si>
  <si>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</si>
  <si>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</si>
  <si>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</si>
  <si>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</si>
  <si>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</si>
  <si>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</si>
  <si>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</si>
  <si>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</si>
  <si>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</si>
  <si>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</si>
  <si>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</si>
  <si>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</si>
  <si>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</si>
  <si>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</si>
  <si>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</si>
  <si>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</si>
  <si>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</si>
  <si>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</si>
  <si>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</si>
  <si>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</si>
  <si>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</si>
  <si>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</si>
  <si>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</si>
  <si>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</si>
  <si>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</si>
  <si>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</si>
  <si>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</si>
  <si>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</si>
  <si>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</si>
  <si>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</si>
  <si>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</si>
  <si>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</si>
  <si>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</si>
  <si>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</si>
  <si>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</si>
  <si>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</si>
  <si>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</si>
  <si>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</si>
  <si>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</si>
  <si>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</si>
  <si>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</si>
  <si>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</si>
  <si>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</si>
  <si>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</si>
  <si>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</si>
  <si>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</si>
  <si>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</si>
  <si>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</si>
  <si>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</si>
  <si>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</si>
  <si>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</si>
  <si>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</si>
  <si>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</si>
  <si>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</si>
  <si>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</si>
  <si>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</si>
  <si>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</si>
  <si>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</si>
  <si>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</si>
  <si>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</si>
  <si>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</si>
  <si>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</si>
  <si>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</si>
  <si>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</si>
  <si>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</si>
  <si>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</si>
  <si>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</si>
  <si>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</si>
  <si>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</si>
  <si>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</si>
  <si>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</si>
  <si>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</si>
  <si>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</si>
  <si>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</si>
  <si>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</si>
  <si>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</si>
  <si>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</si>
  <si>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</si>
  <si>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</si>
  <si>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</si>
  <si>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</si>
  <si>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</si>
  <si>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</si>
  <si>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</si>
  <si>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</si>
  <si>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</si>
  <si>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</si>
  <si>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</si>
  <si>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</si>
  <si>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</si>
  <si>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</si>
  <si>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</si>
  <si>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</si>
  <si>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</si>
  <si>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</si>
  <si>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</si>
  <si>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</si>
  <si>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</si>
  <si>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</si>
  <si>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</si>
  <si>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</si>
  <si>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</si>
  <si>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</si>
  <si>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</si>
  <si>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</si>
  <si>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</si>
  <si>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</si>
  <si>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</si>
  <si>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</si>
  <si>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</si>
  <si>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</si>
  <si>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</si>
  <si>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</si>
  <si>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</si>
  <si>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</si>
  <si>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</si>
  <si>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</si>
  <si>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</si>
  <si>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</si>
  <si>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</si>
  <si>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</si>
  <si>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</si>
  <si>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</si>
  <si>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</si>
  <si>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</si>
  <si>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</si>
  <si>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</si>
  <si>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</si>
  <si>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</si>
  <si>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</si>
  <si>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</si>
  <si>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</si>
  <si>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</si>
  <si>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</si>
  <si>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</si>
  <si>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</si>
  <si>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</si>
  <si>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</si>
  <si>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</si>
  <si>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</si>
  <si>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</si>
  <si>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</si>
  <si>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</si>
  <si>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</si>
  <si>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</si>
  <si>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</si>
  <si>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</si>
  <si>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</si>
  <si>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</si>
  <si>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</si>
  <si>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</si>
  <si>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</si>
  <si>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</si>
  <si>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</si>
  <si>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</si>
  <si>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</si>
  <si>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</si>
  <si>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</si>
  <si>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</si>
  <si>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</si>
  <si>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</si>
  <si>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</si>
  <si>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</si>
  <si>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</si>
  <si>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</si>
  <si>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</si>
  <si>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</si>
  <si>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</si>
  <si>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</si>
  <si>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</si>
  <si>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</si>
  <si>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</si>
  <si>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</si>
  <si>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</si>
  <si>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</si>
  <si>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</si>
  <si>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</si>
  <si>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</si>
  <si>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</si>
  <si>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</si>
  <si>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</si>
  <si>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</si>
  <si>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</si>
  <si>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</si>
  <si>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</si>
  <si>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</si>
  <si>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</si>
  <si>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</si>
  <si>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</si>
  <si>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</si>
  <si>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</si>
  <si>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</si>
  <si>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</si>
  <si>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</si>
  <si>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</si>
  <si>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</si>
  <si>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</si>
  <si>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</si>
  <si>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</si>
  <si>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</si>
  <si>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</si>
  <si>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</si>
  <si>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</si>
  <si>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</si>
  <si>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</si>
  <si>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</si>
  <si>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</si>
  <si>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</si>
  <si>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</si>
  <si>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</si>
  <si>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</si>
  <si>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</si>
  <si>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</si>
  <si>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</si>
  <si>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</si>
  <si>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</si>
  <si>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</si>
  <si>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</si>
  <si>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</si>
  <si>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</si>
  <si>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</si>
  <si>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</si>
  <si>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</si>
  <si>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</si>
  <si>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</si>
  <si>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</si>
  <si>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</si>
  <si>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</si>
  <si>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</si>
  <si>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</si>
  <si>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</si>
  <si>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</si>
  <si>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</si>
  <si>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</si>
  <si>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</si>
  <si>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</si>
  <si>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</si>
  <si>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</si>
  <si>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</si>
  <si>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</si>
  <si>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</si>
  <si>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</si>
  <si>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</si>
  <si>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</si>
  <si>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</si>
  <si>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</si>
  <si>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</si>
  <si>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</si>
  <si>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</si>
  <si>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</si>
  <si>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</si>
  <si>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</si>
  <si>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</si>
  <si>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</si>
  <si>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</si>
  <si>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</si>
  <si>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</si>
  <si>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</si>
  <si>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</si>
  <si>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</si>
  <si>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</si>
  <si>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</si>
  <si>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</si>
  <si>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</si>
  <si>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</si>
  <si>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</si>
  <si>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</si>
  <si>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</si>
  <si>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</si>
  <si>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</si>
  <si>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</si>
  <si>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</si>
  <si>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</si>
  <si>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</si>
  <si>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</si>
  <si>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</si>
  <si>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</si>
  <si>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</si>
  <si>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</si>
  <si>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</si>
  <si>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</si>
  <si>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</si>
  <si>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</si>
  <si>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</si>
  <si>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</si>
  <si>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</si>
  <si>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</si>
  <si>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</si>
  <si>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</si>
  <si>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</si>
  <si>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</si>
  <si>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</si>
  <si>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</si>
  <si>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</si>
  <si>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</si>
  <si>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</si>
  <si>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</si>
  <si>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</si>
  <si>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</si>
  <si>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</si>
  <si>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</si>
  <si>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</si>
  <si>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</si>
  <si>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</si>
  <si>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</si>
  <si>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</si>
  <si>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</si>
  <si>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</si>
  <si>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</si>
  <si>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</si>
  <si>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</si>
  <si>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</si>
  <si>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</si>
  <si>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</si>
  <si>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</si>
  <si>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</si>
  <si>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</si>
  <si>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</si>
  <si>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</si>
  <si>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</si>
  <si>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</si>
  <si>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</si>
  <si>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</si>
  <si>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</si>
  <si>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</si>
  <si>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</si>
  <si>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</si>
  <si>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</si>
  <si>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</si>
  <si>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</si>
  <si>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</si>
  <si>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</si>
  <si>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</si>
  <si>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</si>
  <si>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</si>
  <si>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</si>
  <si>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</si>
  <si>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</si>
  <si>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</si>
  <si>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</si>
  <si>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</si>
  <si>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</si>
  <si>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</si>
  <si>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</si>
  <si>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</si>
  <si>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</si>
  <si>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</si>
  <si>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</si>
  <si>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</si>
  <si>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</si>
  <si>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</si>
  <si>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</si>
  <si>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</si>
  <si>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</si>
  <si>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</si>
  <si>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</si>
  <si>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</si>
  <si>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</si>
  <si>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</si>
  <si>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</si>
  <si>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</si>
  <si>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</si>
  <si>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</si>
  <si>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</si>
  <si>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</si>
  <si>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</si>
  <si>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</si>
  <si>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</si>
  <si>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</si>
  <si>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</si>
  <si>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</si>
  <si>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</si>
  <si>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</si>
  <si>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</si>
  <si>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</si>
  <si>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</si>
  <si>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</si>
  <si>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</si>
  <si>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</si>
  <si>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</si>
  <si>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</si>
  <si>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</si>
  <si>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</si>
  <si>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</si>
  <si>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</si>
  <si>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</si>
  <si>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</si>
  <si>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</si>
  <si>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</si>
  <si>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</si>
  <si>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</si>
  <si>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</si>
  <si>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</si>
  <si>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</si>
  <si>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</si>
  <si>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</si>
  <si>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</si>
  <si>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</si>
  <si>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</si>
  <si>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</si>
  <si>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</si>
  <si>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</si>
  <si>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</si>
  <si>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</si>
  <si>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</si>
  <si>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</si>
  <si>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</si>
  <si>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</si>
  <si>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</si>
  <si>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</si>
  <si>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</si>
  <si>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</si>
  <si>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</si>
  <si>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</si>
  <si>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</si>
  <si>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</si>
  <si>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</si>
  <si>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</si>
  <si>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</si>
  <si>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</si>
  <si>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</si>
  <si>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</si>
  <si>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</si>
  <si>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</si>
  <si>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</si>
  <si>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</si>
  <si>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</si>
  <si>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</si>
  <si>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</si>
  <si>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</si>
  <si>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</si>
  <si>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</si>
  <si>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</si>
  <si>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</si>
  <si>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</si>
  <si>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</si>
  <si>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</si>
  <si>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</si>
  <si>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</si>
  <si>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</si>
  <si>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</si>
  <si>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</si>
  <si>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</si>
  <si>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</si>
  <si>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</si>
  <si>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</si>
  <si>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</si>
  <si>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</si>
  <si>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</si>
  <si>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</si>
  <si>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</si>
  <si>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</si>
  <si>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</si>
  <si>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</si>
  <si>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</si>
  <si>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</si>
  <si>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</si>
  <si>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</si>
  <si>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</si>
  <si>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</si>
  <si>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</si>
  <si>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</si>
  <si>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</si>
  <si>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</si>
  <si>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</si>
  <si>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</si>
  <si>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</si>
  <si>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</si>
  <si>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</si>
  <si>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</si>
  <si>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</si>
  <si>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</si>
  <si>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</si>
  <si>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</si>
  <si>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</si>
  <si>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</si>
  <si>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</si>
  <si>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</si>
  <si>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</si>
  <si>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</si>
  <si>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</si>
  <si>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</si>
  <si>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</si>
  <si>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</si>
  <si>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</si>
  <si>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</si>
  <si>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</si>
  <si>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</si>
  <si>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</si>
  <si>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</si>
  <si>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</si>
  <si>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</si>
  <si>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</si>
  <si>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</si>
  <si>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</si>
  <si>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</si>
  <si>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</si>
  <si>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</si>
  <si>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</si>
  <si>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</si>
  <si>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</si>
  <si>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</si>
  <si>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</si>
  <si>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</si>
  <si>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</si>
  <si>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</si>
  <si>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</si>
  <si>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</si>
  <si>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</si>
  <si>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</si>
  <si>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</si>
  <si>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</si>
  <si>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</si>
  <si>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</si>
  <si>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</si>
  <si>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</si>
  <si>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</si>
  <si>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</si>
  <si>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</si>
  <si>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</si>
  <si>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</si>
  <si>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</si>
  <si>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</si>
  <si>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</si>
  <si>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</si>
  <si>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</si>
  <si>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</si>
  <si>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</si>
  <si>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</si>
  <si>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</si>
  <si>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</si>
  <si>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</si>
  <si>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</si>
  <si>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</si>
  <si>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</si>
  <si>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</si>
  <si>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</si>
  <si>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</si>
  <si>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</si>
  <si>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</si>
  <si>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</si>
  <si>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</si>
  <si>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</si>
  <si>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</si>
  <si>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</si>
  <si>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</si>
  <si>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</si>
  <si>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</si>
  <si>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</si>
  <si>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</si>
  <si>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</si>
  <si>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</si>
  <si>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</si>
  <si>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</si>
  <si>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</si>
  <si>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</si>
  <si>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</si>
  <si>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</si>
  <si>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</si>
  <si>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</si>
  <si>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</si>
  <si>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</si>
  <si>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</si>
  <si>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</si>
  <si>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</si>
  <si>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</si>
  <si>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</si>
  <si>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</si>
  <si>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</si>
  <si>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</si>
  <si>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</si>
  <si>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</si>
  <si>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</si>
  <si>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</si>
  <si>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</si>
  <si>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</si>
  <si>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</si>
  <si>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</si>
  <si>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</si>
  <si>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</si>
  <si>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</si>
  <si>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</si>
  <si>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</si>
  <si>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</si>
  <si>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</si>
  <si>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</si>
  <si>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</si>
  <si>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</si>
  <si>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</si>
  <si>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</si>
  <si>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</si>
  <si>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</si>
  <si>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</si>
  <si>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</si>
  <si>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</si>
  <si>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</si>
  <si>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</si>
  <si>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</si>
  <si>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</si>
  <si>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</si>
  <si>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</si>
  <si>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</si>
  <si>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</si>
  <si>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</si>
  <si>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</si>
  <si>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</si>
  <si>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</si>
  <si>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</si>
  <si>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</si>
  <si>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</si>
  <si>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</si>
  <si>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</si>
  <si>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</si>
  <si>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</si>
  <si>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</si>
  <si>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</si>
  <si>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</si>
  <si>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</si>
  <si>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</si>
  <si>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</si>
  <si>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</si>
  <si>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</si>
  <si>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</si>
  <si>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</si>
  <si>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</si>
  <si>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</si>
  <si>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</si>
  <si>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</si>
  <si>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</si>
  <si>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</si>
  <si>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</si>
  <si>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</si>
  <si>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</si>
  <si>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</si>
  <si>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</si>
  <si>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</si>
  <si>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</si>
  <si>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</si>
  <si>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</si>
  <si>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</si>
  <si>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</si>
  <si>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</si>
  <si>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</si>
  <si>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</si>
  <si>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</si>
  <si>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</si>
  <si>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</si>
  <si>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</si>
  <si>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</si>
  <si>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</si>
  <si>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</si>
  <si>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</si>
  <si>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</si>
  <si>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</si>
  <si>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</si>
  <si>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</si>
  <si>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</si>
  <si>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</si>
  <si>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</si>
  <si>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</si>
  <si>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</si>
  <si>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</si>
  <si>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</si>
  <si>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</si>
  <si>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</si>
  <si>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</si>
  <si>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</si>
  <si>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</si>
  <si>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</si>
  <si>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</si>
  <si>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</si>
  <si>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</si>
  <si>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</si>
  <si>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</si>
  <si>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</si>
  <si>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</si>
  <si>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</si>
  <si>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</si>
  <si>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</si>
  <si>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</si>
  <si>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</si>
  <si>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</si>
  <si>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</si>
  <si>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</si>
  <si>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</si>
  <si>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</si>
  <si>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</si>
  <si>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</si>
  <si>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</si>
  <si>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</si>
  <si>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</si>
  <si>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</si>
  <si>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</si>
  <si>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</si>
  <si>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</si>
  <si>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</si>
  <si>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</si>
  <si>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</si>
  <si>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</si>
  <si>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</si>
  <si>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</si>
  <si>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</si>
  <si>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</si>
  <si>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</si>
  <si>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</si>
  <si>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</si>
  <si>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</si>
  <si>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</si>
  <si>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</si>
  <si>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</si>
  <si>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</si>
  <si>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</si>
  <si>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</si>
  <si>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</si>
  <si>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</si>
  <si>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</si>
  <si>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</si>
  <si>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</si>
  <si>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</si>
  <si>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</si>
  <si>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</si>
  <si>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</si>
  <si>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</si>
  <si>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</si>
  <si>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</si>
  <si>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</si>
  <si>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</si>
  <si>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</si>
  <si>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</si>
  <si>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</si>
  <si>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</si>
  <si>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</si>
  <si>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</si>
  <si>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</si>
  <si>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</si>
  <si>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</si>
  <si>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</si>
  <si>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</si>
  <si>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</si>
  <si>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</si>
  <si>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</si>
  <si>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</si>
  <si>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</si>
  <si>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</si>
  <si>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</si>
  <si>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</si>
  <si>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</si>
  <si>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</si>
  <si>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</si>
  <si>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</si>
  <si>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</si>
  <si>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</si>
  <si>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</si>
  <si>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</si>
  <si>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</si>
  <si>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</si>
  <si>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</si>
  <si>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</si>
  <si>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</si>
  <si>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</si>
  <si>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</si>
  <si>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</si>
  <si>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</si>
  <si>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</si>
  <si>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</si>
  <si>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</si>
  <si>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</si>
  <si>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</si>
  <si>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</si>
  <si>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</si>
  <si>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</si>
  <si>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</si>
  <si>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</si>
  <si>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</si>
  <si>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</si>
  <si>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</si>
  <si>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</si>
  <si>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</si>
  <si>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</si>
  <si>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</si>
  <si>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</si>
  <si>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</si>
  <si>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</si>
  <si>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</si>
  <si>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</si>
  <si>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</si>
  <si>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</si>
  <si>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</si>
  <si>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</si>
  <si>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</si>
  <si>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</si>
  <si>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</si>
  <si>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</si>
  <si>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</si>
  <si>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</si>
  <si>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</si>
  <si>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</si>
  <si>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</si>
  <si>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</si>
  <si>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</si>
  <si>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</si>
  <si>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</si>
  <si>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</si>
  <si>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</si>
  <si>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</si>
  <si>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</si>
  <si>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</si>
  <si>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</si>
  <si>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</si>
  <si>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</si>
  <si>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</si>
  <si>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</si>
  <si>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</si>
  <si>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</si>
  <si>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</si>
  <si>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</si>
  <si>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</si>
  <si>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</si>
  <si>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</si>
  <si>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</si>
  <si>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</si>
  <si>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</si>
  <si>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</si>
  <si>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</si>
  <si>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</si>
  <si>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</si>
  <si>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</si>
  <si>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</si>
  <si>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</si>
  <si>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</si>
  <si>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</si>
  <si>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</si>
  <si>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</si>
  <si>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</si>
  <si>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</si>
  <si>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</si>
  <si>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</si>
  <si>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</si>
  <si>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</si>
  <si>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</si>
  <si>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</si>
  <si>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</si>
  <si>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</si>
  <si>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</si>
  <si>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</si>
  <si>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</si>
  <si>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</si>
  <si>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</si>
  <si>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</si>
  <si>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</si>
  <si>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</si>
  <si>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</si>
  <si>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</si>
  <si>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</si>
  <si>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</si>
  <si>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</si>
  <si>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</si>
  <si>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</si>
  <si>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</si>
  <si>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</si>
  <si>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</si>
  <si>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</si>
  <si>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</si>
  <si>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</si>
  <si>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</si>
  <si>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</si>
  <si>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</si>
  <si>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</si>
  <si>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</si>
  <si>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</si>
  <si>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</si>
  <si>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</si>
  <si>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</si>
  <si>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</si>
  <si>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</si>
  <si>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</si>
  <si>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</si>
  <si>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</si>
  <si>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</si>
  <si>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</si>
  <si>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</si>
  <si>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</si>
  <si>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</si>
  <si>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</si>
  <si>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</si>
  <si>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</si>
  <si>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</si>
  <si>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</si>
  <si>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</si>
  <si>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</si>
  <si>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</si>
  <si>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</si>
  <si>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</si>
  <si>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</si>
  <si>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</si>
  <si>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</si>
  <si>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</si>
  <si>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</si>
  <si>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</si>
  <si>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</si>
  <si>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</si>
  <si>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</si>
  <si>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</si>
  <si>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</si>
  <si>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</si>
  <si>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</si>
  <si>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</si>
  <si>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</si>
  <si>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</si>
  <si>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</si>
  <si>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</si>
  <si>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</si>
  <si>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</si>
  <si>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</si>
  <si>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</si>
  <si>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</si>
  <si>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</si>
  <si>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</si>
  <si>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</si>
  <si>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</si>
  <si>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</si>
  <si>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</si>
  <si>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</si>
  <si>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</si>
  <si>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</si>
  <si>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</si>
  <si>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</si>
  <si>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</si>
  <si>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</si>
  <si>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</si>
  <si>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</si>
  <si>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</si>
  <si>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</si>
  <si>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</si>
  <si>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</si>
  <si>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</si>
  <si>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</si>
  <si>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</si>
  <si>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</si>
  <si>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</si>
  <si>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</si>
  <si>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</si>
  <si>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</si>
  <si>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</si>
  <si>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</si>
  <si>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</si>
  <si>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</si>
  <si>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</si>
  <si>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</si>
  <si>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</si>
  <si>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</si>
  <si>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</si>
  <si>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</si>
  <si>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</si>
  <si>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</si>
  <si>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</si>
  <si>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</si>
  <si>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</si>
  <si>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</si>
  <si>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</si>
  <si>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</si>
  <si>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</si>
  <si>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</si>
  <si>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</si>
  <si>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</si>
  <si>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</si>
  <si>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</si>
  <si>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</si>
  <si>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</si>
  <si>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</si>
  <si>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</si>
  <si>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</si>
  <si>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</si>
  <si>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</si>
  <si>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</si>
  <si>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</si>
  <si>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</si>
  <si>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</si>
  <si>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</si>
  <si>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</si>
  <si>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</si>
  <si>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</si>
  <si>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</si>
  <si>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</si>
  <si>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</si>
  <si>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</si>
  <si>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</si>
  <si>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</si>
  <si>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</si>
  <si>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</si>
  <si>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</si>
  <si>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</si>
  <si>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</si>
  <si>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</si>
  <si>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</si>
  <si>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</si>
  <si>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</si>
  <si>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</si>
  <si>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</si>
  <si>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</si>
  <si>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</si>
  <si>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</si>
  <si>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</si>
  <si>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</si>
  <si>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</si>
  <si>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</si>
  <si>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</si>
  <si>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</si>
  <si>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</si>
  <si>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</si>
  <si>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</si>
  <si>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</si>
  <si>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</si>
  <si>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</si>
  <si>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</si>
  <si>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</si>
  <si>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</si>
  <si>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</si>
  <si>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</si>
  <si>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</si>
  <si>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</si>
  <si>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</si>
  <si>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</si>
  <si>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</si>
  <si>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</si>
  <si>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</si>
  <si>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</si>
  <si>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</si>
  <si>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</si>
  <si>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</si>
  <si>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</si>
  <si>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</si>
  <si>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</si>
  <si>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</si>
  <si>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</si>
  <si>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</si>
  <si>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</si>
  <si>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</si>
  <si>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</si>
  <si>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</si>
  <si>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</si>
  <si>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</si>
  <si>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</si>
  <si>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</si>
  <si>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</si>
  <si>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</si>
  <si>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</si>
  <si>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</si>
  <si>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</si>
  <si>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</si>
  <si>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</si>
  <si>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</si>
  <si>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</si>
  <si>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</si>
  <si>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</si>
  <si>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</si>
  <si>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</si>
  <si>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</si>
  <si>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</si>
  <si>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</si>
  <si>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</si>
  <si>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</si>
  <si>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</si>
  <si>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</si>
  <si>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</si>
  <si>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</si>
  <si>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</si>
  <si>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</si>
  <si>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</si>
  <si>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</si>
  <si>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</si>
  <si>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</si>
  <si>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</si>
  <si>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</si>
  <si>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</si>
  <si>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</si>
  <si>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</si>
  <si>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</si>
  <si>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</si>
  <si>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</si>
  <si>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</si>
  <si>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</si>
  <si>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</si>
  <si>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</si>
  <si>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</si>
  <si>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</si>
  <si>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</si>
  <si>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</si>
  <si>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</si>
  <si>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</si>
  <si>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</si>
  <si>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</si>
  <si>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</si>
  <si>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</si>
  <si>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</si>
  <si>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</si>
  <si>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</si>
  <si>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</si>
  <si>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</si>
  <si>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</si>
  <si>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</si>
  <si>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</si>
  <si>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</si>
  <si>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</si>
  <si>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</si>
  <si>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</si>
  <si>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</si>
  <si>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</si>
  <si>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</si>
  <si>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</si>
  <si>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</si>
  <si>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</si>
  <si>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</si>
  <si>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</si>
  <si>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</si>
  <si>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</si>
  <si>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</si>
  <si>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</si>
  <si>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</si>
  <si>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</si>
  <si>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</si>
  <si>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</si>
  <si>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</si>
  <si>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</si>
  <si>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</si>
  <si>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</si>
  <si>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</si>
  <si>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</si>
  <si>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</si>
  <si>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</si>
  <si>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</si>
  <si>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</si>
  <si>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</si>
  <si>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</si>
  <si>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</si>
  <si>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</si>
  <si>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</si>
  <si>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</si>
  <si>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</si>
  <si>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</si>
  <si>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</si>
  <si>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</si>
  <si>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</si>
  <si>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</si>
  <si>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</si>
  <si>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</si>
  <si>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</si>
  <si>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</si>
  <si>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</si>
  <si>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</si>
  <si>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</si>
  <si>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</si>
  <si>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</si>
  <si>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</si>
  <si>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</si>
  <si>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</si>
  <si>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</si>
  <si>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</si>
  <si>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</si>
  <si>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</si>
  <si>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</si>
  <si>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</si>
  <si>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</si>
  <si>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</si>
  <si>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</si>
  <si>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</si>
  <si>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</si>
  <si>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</si>
  <si>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</si>
  <si>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</si>
  <si>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</si>
  <si>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</si>
  <si>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</si>
  <si>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</si>
  <si>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</si>
  <si>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</si>
  <si>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</si>
  <si>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</si>
  <si>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</si>
  <si>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</si>
  <si>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</si>
  <si>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</si>
  <si>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</si>
  <si>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</si>
  <si>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</si>
  <si>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</si>
  <si>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</si>
  <si>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</si>
  <si>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</si>
  <si>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</si>
  <si>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</si>
  <si>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</si>
  <si>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</si>
  <si>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</si>
  <si>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</si>
  <si>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</si>
  <si>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</si>
  <si>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</si>
  <si>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</si>
  <si>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</si>
  <si>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</si>
  <si>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</si>
  <si>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</si>
  <si>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</si>
  <si>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</si>
  <si>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</si>
  <si>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</si>
  <si>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</si>
  <si>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</si>
  <si>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</si>
  <si>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</si>
  <si>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</si>
  <si>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</si>
  <si>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</si>
  <si>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</si>
  <si>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</si>
  <si>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</si>
  <si>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</si>
  <si>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</si>
  <si>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</si>
  <si>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</si>
  <si>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</si>
  <si>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</si>
  <si>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</si>
  <si>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</si>
  <si>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</si>
  <si>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</si>
  <si>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</si>
  <si>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</si>
  <si>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</si>
  <si>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</si>
  <si>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</si>
  <si>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</si>
  <si>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</si>
  <si>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</si>
  <si>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</si>
  <si>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</si>
  <si>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</si>
  <si>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</si>
  <si>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</si>
  <si>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</si>
  <si>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</si>
  <si>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</si>
  <si>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</si>
  <si>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</si>
  <si>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</si>
  <si>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</si>
  <si>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</si>
  <si>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</si>
  <si>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</si>
  <si>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</si>
  <si>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</si>
  <si>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</si>
  <si>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</si>
  <si>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</si>
  <si>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</si>
  <si>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</si>
  <si>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</si>
  <si>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</si>
  <si>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</si>
  <si>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</si>
  <si>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</si>
  <si>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</si>
  <si>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</si>
  <si>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</si>
  <si>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</si>
  <si>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</si>
  <si>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</si>
  <si>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</si>
  <si>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</si>
  <si>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</si>
  <si>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</si>
  <si>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</si>
  <si>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</si>
  <si>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</si>
  <si>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</si>
  <si>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</si>
  <si>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</si>
  <si>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</si>
  <si>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</si>
  <si>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</si>
  <si>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</si>
  <si>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</si>
  <si>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</si>
  <si>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</si>
  <si>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</si>
  <si>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</si>
  <si>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</si>
  <si>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</si>
  <si>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</si>
  <si>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</si>
  <si>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</si>
  <si>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</si>
  <si>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</si>
  <si>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</si>
  <si>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</si>
  <si>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</si>
  <si>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</si>
  <si>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</si>
  <si>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</si>
  <si>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</si>
  <si>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</si>
  <si>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</si>
  <si>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</si>
  <si>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</si>
  <si>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</si>
  <si>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</si>
  <si>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</si>
  <si>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</si>
  <si>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</si>
  <si>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</si>
  <si>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</si>
  <si>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</si>
  <si>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</si>
  <si>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</si>
  <si>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</si>
  <si>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</si>
  <si>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</si>
  <si>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</si>
  <si>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</si>
  <si>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</si>
  <si>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</si>
  <si>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</si>
  <si>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</si>
  <si>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</si>
  <si>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</si>
  <si>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</si>
  <si>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</si>
  <si>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</si>
  <si>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</si>
  <si>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</si>
  <si>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</si>
  <si>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</si>
  <si>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</si>
  <si>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</si>
  <si>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</si>
  <si>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</si>
  <si>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</si>
  <si>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</si>
  <si>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</si>
  <si>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</si>
  <si>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</si>
  <si>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</si>
  <si>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</si>
  <si>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</si>
  <si>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</si>
  <si>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</si>
  <si>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</si>
  <si>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</si>
  <si>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</si>
  <si>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</si>
  <si>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</si>
  <si>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</si>
  <si>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</si>
  <si>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</si>
  <si>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</si>
  <si>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</si>
  <si>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</si>
  <si>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</si>
  <si>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</si>
  <si>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</si>
  <si>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</si>
  <si>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</si>
  <si>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</si>
  <si>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</si>
  <si>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</si>
  <si>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</si>
  <si>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</si>
  <si>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</si>
  <si>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</si>
  <si>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</si>
  <si>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</si>
  <si>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</si>
  <si>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</si>
  <si>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</si>
  <si>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</si>
  <si>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</si>
  <si>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</si>
  <si>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</si>
  <si>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</si>
  <si>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</si>
  <si>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</si>
  <si>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</si>
  <si>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</si>
  <si>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</si>
  <si>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</si>
  <si>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</si>
  <si>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</si>
  <si>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</si>
  <si>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</si>
  <si>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</si>
  <si>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</si>
  <si>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</si>
  <si>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</si>
  <si>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</si>
  <si>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</si>
  <si>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</si>
  <si>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</si>
  <si>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</si>
  <si>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</si>
  <si>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</si>
  <si>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</si>
  <si>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</si>
  <si>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</si>
  <si>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</si>
  <si>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</si>
  <si>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</si>
  <si>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</si>
  <si>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</si>
  <si>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</si>
  <si>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</si>
  <si>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</si>
  <si>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</si>
  <si>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</si>
  <si>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</si>
  <si>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</si>
  <si>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</si>
  <si>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</si>
  <si>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</si>
  <si>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</si>
  <si>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</si>
  <si>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</si>
  <si>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</si>
  <si>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</si>
  <si>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</si>
  <si>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</si>
  <si>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</si>
  <si>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</si>
  <si>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</si>
  <si>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</si>
  <si>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</si>
  <si>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</si>
  <si>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</si>
  <si>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</si>
  <si>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</si>
  <si>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</si>
  <si>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</si>
  <si>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</si>
  <si>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</si>
  <si>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</si>
  <si>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</si>
  <si>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</si>
  <si>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</si>
  <si>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</si>
  <si>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</si>
  <si>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</si>
  <si>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</si>
  <si>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</si>
  <si>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</si>
  <si>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</si>
  <si>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</si>
  <si>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</si>
  <si>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</si>
  <si>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</si>
  <si>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</si>
  <si>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</si>
  <si>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</si>
  <si>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</si>
  <si>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</si>
  <si>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</si>
  <si>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</si>
  <si>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</si>
  <si>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</si>
  <si>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</si>
  <si>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</si>
  <si>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</si>
  <si>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</si>
  <si>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</si>
  <si>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</si>
  <si>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</si>
  <si>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</si>
  <si>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</si>
  <si>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</si>
  <si>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</si>
  <si>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</si>
  <si>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</si>
  <si>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</si>
  <si>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</si>
  <si>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</si>
  <si>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</si>
  <si>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</si>
  <si>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</si>
  <si>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</si>
  <si>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</si>
  <si>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</si>
  <si>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</si>
  <si>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</si>
  <si>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</si>
  <si>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</si>
  <si>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</si>
  <si>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</si>
  <si>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</si>
  <si>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</si>
  <si>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</si>
  <si>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</si>
  <si>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</si>
  <si>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</si>
  <si>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</si>
  <si>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</si>
  <si>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</si>
  <si>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</si>
  <si>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</si>
  <si>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</si>
  <si>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</si>
  <si>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</si>
  <si>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</si>
  <si>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</si>
  <si>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</si>
  <si>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</si>
  <si>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</si>
  <si>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</si>
  <si>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</si>
  <si>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</si>
  <si>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</si>
  <si>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</si>
  <si>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</si>
  <si>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</si>
  <si>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</si>
  <si>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</si>
  <si>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</si>
  <si>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</si>
  <si>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</si>
  <si>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</si>
  <si>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</si>
  <si>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</si>
  <si>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</si>
  <si>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</si>
  <si>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</si>
  <si>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</si>
  <si>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</si>
  <si>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</si>
  <si>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</si>
  <si>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</si>
  <si>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</si>
  <si>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</si>
  <si>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</si>
  <si>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</si>
  <si>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</si>
  <si>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</si>
  <si>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</si>
  <si>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</si>
  <si>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</si>
  <si>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</si>
  <si>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</si>
  <si>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</si>
  <si>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</si>
  <si>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</si>
  <si>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</si>
  <si>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</si>
  <si>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</si>
  <si>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</si>
  <si>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</si>
  <si>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</si>
  <si>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</si>
  <si>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</si>
  <si>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</si>
  <si>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</si>
  <si>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</si>
  <si>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</si>
  <si>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</si>
  <si>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</si>
  <si>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</si>
  <si>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</si>
  <si>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</si>
  <si>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</si>
  <si>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</si>
  <si>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</si>
  <si>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</si>
  <si>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</si>
  <si>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</si>
  <si>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</si>
  <si>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</si>
  <si>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</si>
  <si>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</si>
  <si>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</si>
  <si>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</si>
  <si>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</si>
  <si>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</si>
  <si>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</si>
  <si>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</si>
  <si>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</si>
  <si>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</si>
  <si>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</si>
  <si>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</si>
  <si>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</si>
  <si>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</si>
  <si>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</si>
  <si>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</si>
  <si>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</si>
  <si>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</si>
  <si>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</si>
  <si>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</si>
  <si>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</si>
  <si>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</si>
  <si>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</si>
  <si>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</si>
  <si>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</si>
  <si>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</si>
  <si>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</si>
  <si>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</si>
  <si>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</si>
  <si>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</si>
  <si>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</si>
  <si>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</si>
  <si>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</si>
  <si>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</si>
  <si>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</si>
  <si>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</si>
  <si>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</si>
  <si>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</si>
  <si>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</si>
  <si>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</si>
  <si>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</si>
  <si>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</si>
  <si>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</si>
  <si>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</si>
  <si>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</si>
  <si>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</si>
  <si>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</si>
  <si>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</si>
  <si>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</si>
  <si>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</si>
  <si>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</si>
  <si>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</si>
  <si>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</si>
  <si>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</si>
  <si>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</si>
  <si>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</si>
  <si>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</si>
  <si>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</si>
  <si>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</si>
  <si>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</si>
  <si>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</si>
  <si>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</si>
  <si>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</si>
  <si>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</si>
  <si>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</si>
  <si>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</si>
  <si>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</si>
  <si>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</si>
  <si>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</si>
  <si>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</si>
  <si>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</si>
  <si>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</si>
  <si>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</si>
  <si>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</si>
  <si>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</si>
  <si>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</si>
  <si>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</si>
  <si>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</si>
  <si>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</si>
  <si>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</si>
  <si>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</si>
  <si>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</si>
  <si>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</si>
  <si>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</si>
  <si>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</si>
  <si>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</si>
  <si>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</si>
  <si>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</si>
  <si>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</si>
  <si>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</si>
  <si>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</si>
  <si>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</si>
  <si>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</si>
  <si>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</si>
  <si>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</si>
  <si>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</si>
  <si>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</si>
  <si>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</si>
  <si>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</si>
  <si>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</si>
  <si>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</si>
  <si>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</si>
  <si>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</si>
  <si>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</si>
  <si>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</si>
  <si>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</si>
  <si>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</si>
  <si>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</si>
  <si>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</si>
  <si>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</si>
  <si>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</si>
  <si>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</si>
  <si>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</si>
  <si>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</si>
  <si>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</si>
  <si>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</si>
  <si>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</si>
  <si>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</si>
  <si>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</si>
  <si>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</si>
  <si>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</si>
  <si>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</si>
  <si>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</si>
  <si>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</si>
  <si>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</si>
  <si>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</si>
  <si>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</si>
  <si>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</si>
  <si>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</si>
  <si>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</si>
  <si>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</si>
  <si>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</si>
  <si>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</si>
  <si>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</si>
  <si>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</si>
  <si>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</si>
  <si>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</si>
  <si>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</si>
  <si>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</si>
  <si>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</si>
  <si>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</si>
  <si>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</si>
  <si>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</si>
  <si>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</si>
  <si>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</si>
  <si>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</si>
  <si>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</si>
  <si>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</si>
  <si>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</si>
  <si>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</si>
  <si>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</si>
  <si>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</si>
  <si>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</si>
  <si>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</si>
  <si>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</si>
  <si>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</si>
  <si>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</si>
  <si>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</si>
  <si>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</si>
  <si>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</si>
  <si>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</si>
  <si>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</si>
  <si>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</si>
  <si>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</si>
  <si>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</si>
  <si>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</si>
  <si>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</si>
  <si>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</si>
  <si>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</si>
  <si>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</si>
  <si>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</si>
  <si>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</si>
  <si>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</si>
  <si>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</si>
  <si>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</si>
  <si>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</si>
  <si>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</si>
  <si>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</si>
  <si>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</si>
  <si>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</si>
  <si>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</si>
  <si>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</si>
  <si>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</si>
  <si>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</si>
  <si>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</si>
  <si>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</si>
  <si>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</si>
  <si>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</si>
  <si>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</si>
  <si>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</si>
  <si>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</si>
  <si>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</si>
  <si>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</si>
  <si>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</si>
  <si>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</si>
  <si>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</si>
  <si>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</si>
  <si>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</si>
  <si>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</si>
  <si>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</si>
  <si>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</si>
  <si>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</si>
  <si>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</si>
  <si>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</si>
  <si>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</si>
  <si>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</si>
  <si>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</si>
  <si>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</si>
  <si>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</si>
  <si>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</si>
  <si>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</si>
  <si>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</si>
  <si>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</si>
  <si>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</si>
  <si>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</si>
  <si>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</si>
  <si>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</si>
  <si>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</si>
  <si>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</si>
  <si>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</si>
  <si>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</si>
  <si>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</si>
  <si>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</si>
  <si>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</si>
  <si>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</si>
  <si>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</si>
  <si>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</si>
  <si>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</si>
  <si>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</si>
  <si>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</si>
  <si>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</si>
  <si>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</si>
  <si>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</si>
  <si>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</si>
  <si>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</si>
  <si>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</si>
  <si>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</si>
  <si>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</si>
  <si>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</si>
  <si>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</si>
  <si>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</si>
  <si>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</si>
  <si>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</si>
  <si>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</si>
  <si>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</si>
  <si>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</si>
  <si>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</si>
  <si>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</si>
  <si>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</si>
  <si>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</si>
  <si>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</si>
  <si>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</si>
  <si>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</si>
  <si>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</si>
  <si>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</si>
  <si>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</si>
  <si>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</si>
  <si>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</si>
  <si>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</si>
  <si>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</si>
  <si>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</si>
  <si>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</si>
  <si>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</si>
  <si>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</si>
  <si>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</si>
  <si>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</si>
  <si>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</si>
  <si>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</si>
  <si>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</si>
  <si>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</si>
  <si>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</si>
  <si>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</si>
  <si>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</si>
  <si>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</si>
  <si>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</si>
  <si>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</si>
  <si>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</si>
  <si>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</si>
  <si>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</si>
  <si>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</si>
  <si>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</si>
  <si>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</si>
  <si>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</si>
  <si>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</si>
  <si>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</si>
  <si>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</si>
  <si>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</si>
  <si>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</si>
  <si>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</si>
  <si>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</si>
  <si>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</si>
  <si>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</si>
  <si>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</si>
  <si>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</si>
  <si>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</si>
  <si>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</si>
  <si>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</si>
  <si>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</si>
  <si>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</si>
  <si>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</si>
  <si>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</si>
  <si>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</si>
  <si>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</si>
  <si>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</si>
  <si>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</si>
  <si>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</si>
  <si>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</si>
  <si>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</si>
  <si>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</si>
  <si>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</si>
  <si>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</si>
  <si>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</si>
  <si>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</si>
  <si>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</si>
  <si>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</si>
  <si>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</si>
  <si>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</si>
  <si>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</si>
  <si>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</si>
  <si>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</si>
  <si>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</si>
  <si>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</si>
  <si>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</si>
  <si>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</si>
  <si>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</si>
  <si>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</si>
  <si>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</si>
  <si>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</si>
  <si>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</si>
  <si>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</si>
  <si>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</si>
  <si>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</si>
  <si>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</si>
  <si>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</si>
  <si>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</si>
  <si>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</si>
  <si>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</si>
  <si>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</si>
  <si>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</si>
  <si>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</si>
  <si>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</si>
  <si>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</si>
  <si>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</si>
  <si>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</si>
  <si>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</si>
  <si>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</si>
  <si>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</si>
  <si>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</si>
  <si>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</si>
  <si>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</si>
  <si>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</si>
  <si>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</si>
  <si>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</si>
  <si>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</si>
  <si>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</si>
  <si>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</si>
  <si>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</si>
  <si>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</si>
  <si>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</si>
  <si>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</si>
  <si>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</si>
  <si>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</si>
  <si>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</si>
  <si>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</si>
  <si>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</si>
  <si>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</si>
  <si>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</si>
  <si>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</si>
  <si>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</si>
  <si>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</si>
  <si>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</si>
  <si>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</si>
  <si>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</si>
  <si>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</si>
  <si>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</si>
  <si>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</si>
  <si>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</si>
  <si>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</si>
  <si>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</si>
  <si>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</si>
  <si>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</si>
  <si>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</si>
  <si>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</si>
  <si>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</si>
  <si>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</si>
  <si>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</si>
  <si>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</si>
  <si>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</si>
  <si>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</si>
  <si>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</si>
  <si>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</si>
  <si>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</si>
  <si>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</si>
  <si>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</si>
  <si>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</si>
  <si>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</si>
  <si>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</si>
  <si>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</si>
  <si>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</si>
  <si>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</si>
  <si>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</si>
  <si>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</si>
  <si>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</si>
  <si>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</si>
  <si>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</si>
  <si>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</si>
  <si>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</si>
  <si>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</si>
  <si>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</si>
  <si>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</si>
  <si>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</si>
  <si>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</si>
  <si>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</si>
  <si>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</si>
  <si>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</si>
  <si>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</si>
  <si>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</si>
  <si>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</si>
  <si>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</si>
  <si>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</si>
  <si>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</si>
  <si>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</si>
  <si>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</si>
  <si>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</si>
  <si>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</si>
  <si>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</si>
  <si>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</si>
  <si>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</si>
  <si>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</si>
  <si>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</si>
  <si>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</si>
  <si>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</si>
  <si>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</si>
  <si>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</si>
  <si>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</si>
  <si>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</si>
  <si>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</si>
  <si>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</si>
  <si>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</si>
  <si>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</si>
  <si>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</si>
  <si>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</si>
  <si>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</si>
  <si>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</si>
  <si>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</si>
  <si>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</si>
  <si>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</si>
  <si>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</si>
  <si>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</si>
  <si>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</si>
  <si>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</si>
  <si>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</si>
  <si>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</si>
  <si>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</si>
  <si>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</si>
  <si>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</si>
  <si>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</si>
  <si>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</si>
  <si>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</si>
  <si>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</si>
  <si>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</si>
  <si>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</si>
  <si>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</si>
  <si>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</si>
  <si>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</si>
  <si>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</si>
  <si>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</si>
  <si>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</si>
  <si>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</si>
  <si>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</si>
  <si>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</si>
  <si>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</si>
  <si>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</si>
  <si>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</si>
  <si>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</si>
  <si>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</si>
  <si>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</si>
  <si>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</si>
  <si>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</si>
  <si>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</si>
  <si>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</si>
  <si>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</si>
  <si>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</si>
  <si>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</si>
  <si>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</si>
  <si>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</si>
  <si>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</si>
  <si>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</si>
  <si>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</si>
  <si>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</si>
  <si>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</si>
  <si>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</si>
  <si>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</si>
  <si>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</si>
  <si>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</si>
  <si>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</si>
  <si>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</si>
  <si>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</si>
  <si>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</si>
  <si>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</si>
  <si>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</si>
  <si>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</si>
  <si>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</si>
  <si>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</si>
  <si>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</si>
  <si>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</si>
  <si>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</si>
  <si>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</si>
  <si>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</si>
  <si>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</si>
  <si>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</si>
  <si>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</si>
  <si>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</si>
  <si>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</si>
  <si>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</si>
  <si>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</si>
  <si>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</si>
  <si>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</si>
  <si>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</si>
  <si>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</si>
  <si>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</si>
  <si>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</si>
  <si>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</si>
  <si>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</si>
  <si>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</si>
  <si>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</si>
  <si>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</si>
  <si>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</si>
  <si>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</si>
  <si>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</si>
  <si>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</si>
  <si>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</si>
  <si>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</si>
  <si>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</si>
  <si>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</si>
  <si>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</si>
  <si>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</si>
  <si>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</si>
  <si>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</si>
  <si>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</si>
  <si>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</si>
  <si>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</si>
  <si>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</si>
  <si>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</si>
  <si>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</si>
  <si>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</si>
  <si>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</si>
  <si>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</si>
  <si>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</si>
  <si>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</si>
  <si>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</si>
  <si>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</si>
  <si>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</si>
  <si>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</si>
  <si>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</si>
  <si>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</si>
  <si>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</si>
  <si>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</si>
  <si>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</si>
  <si>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</si>
  <si>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</si>
  <si>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</si>
  <si>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</si>
  <si>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</si>
  <si>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</si>
  <si>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</si>
  <si>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</si>
  <si>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</si>
  <si>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</si>
  <si>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</si>
  <si>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</si>
  <si>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</si>
  <si>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</si>
  <si>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</si>
  <si>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</si>
  <si>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</si>
  <si>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</si>
  <si>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</si>
  <si>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</si>
  <si>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</si>
  <si>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</si>
  <si>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</si>
  <si>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</si>
  <si>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</si>
  <si>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</si>
  <si>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</si>
  <si>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</si>
  <si>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</si>
  <si>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</si>
  <si>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</si>
  <si>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</si>
  <si>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</si>
  <si>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</si>
  <si>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</si>
  <si>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</si>
  <si>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</si>
  <si>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</si>
  <si>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</si>
  <si>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</si>
  <si>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</si>
  <si>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</si>
  <si>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</si>
  <si>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</si>
  <si>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</si>
  <si>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</si>
  <si>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</si>
  <si>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</si>
  <si>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</si>
  <si>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</si>
  <si>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</si>
  <si>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</si>
  <si>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</si>
  <si>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</si>
  <si>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</si>
  <si>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</si>
  <si>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</si>
  <si>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</si>
  <si>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</si>
  <si>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</si>
  <si>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</si>
  <si>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</si>
  <si>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</si>
  <si>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</si>
  <si>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</si>
  <si>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</si>
  <si>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</si>
  <si>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</si>
  <si>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</si>
  <si>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</si>
  <si>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</si>
  <si>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</si>
  <si>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</si>
  <si>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</si>
  <si>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</si>
  <si>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</si>
  <si>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</si>
  <si>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</si>
  <si>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</si>
  <si>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</si>
  <si>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</si>
  <si>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</si>
  <si>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</si>
  <si>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</si>
  <si>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</si>
  <si>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</si>
  <si>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</si>
  <si>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</si>
  <si>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</si>
  <si>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</si>
  <si>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</si>
  <si>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</si>
  <si>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</si>
  <si>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</si>
  <si>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</si>
  <si>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</si>
  <si>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</si>
  <si>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</si>
  <si>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</si>
  <si>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</si>
  <si>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</si>
  <si>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</si>
  <si>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</si>
  <si>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</si>
  <si>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</si>
  <si>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</si>
  <si>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</si>
  <si>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</si>
  <si>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</si>
  <si>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</si>
  <si>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</si>
  <si>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</si>
  <si>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</si>
  <si>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</si>
  <si>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</si>
  <si>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</si>
  <si>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</si>
  <si>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</si>
  <si>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</si>
  <si>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</si>
  <si>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</si>
  <si>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</si>
  <si>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</si>
  <si>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</si>
  <si>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</si>
  <si>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</si>
  <si>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</si>
  <si>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</si>
  <si>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</si>
  <si>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</si>
  <si>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</si>
  <si>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</si>
  <si>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</si>
  <si>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</si>
  <si>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</si>
  <si>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</si>
  <si>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</si>
  <si>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</si>
  <si>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</si>
  <si>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</si>
  <si>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</si>
  <si>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</si>
  <si>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</si>
  <si>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</si>
  <si>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</si>
  <si>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</si>
  <si>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</si>
  <si>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</si>
  <si>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</si>
  <si>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</si>
  <si>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</si>
  <si>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</si>
  <si>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</si>
  <si>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</si>
  <si>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</si>
  <si>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</si>
  <si>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</si>
  <si>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</si>
  <si>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</si>
  <si>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</si>
  <si>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</si>
  <si>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</si>
  <si>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</si>
  <si>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</si>
  <si>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</si>
  <si>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</si>
  <si>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</si>
  <si>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</si>
  <si>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</si>
  <si>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</si>
  <si>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</si>
  <si>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</si>
  <si>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</si>
  <si>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</si>
  <si>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</si>
  <si>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</si>
  <si>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</si>
  <si>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</si>
  <si>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</si>
  <si>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</si>
  <si>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</si>
  <si>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</si>
  <si>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</si>
  <si>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</si>
  <si>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</si>
  <si>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</si>
  <si>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</si>
  <si>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</si>
  <si>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</si>
  <si>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</si>
  <si>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</si>
  <si>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</si>
  <si>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</si>
  <si>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</si>
  <si>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</si>
  <si>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</si>
  <si>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</si>
  <si>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</si>
  <si>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</si>
  <si>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</si>
  <si>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</si>
  <si>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</si>
  <si>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</si>
  <si>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</si>
  <si>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</si>
  <si>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</si>
  <si>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</si>
  <si>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</si>
  <si>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</si>
  <si>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</si>
  <si>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</si>
  <si>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</si>
  <si>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</si>
  <si>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</si>
  <si>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</si>
  <si>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</si>
  <si>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</si>
  <si>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</si>
  <si>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</si>
  <si>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</si>
  <si>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</si>
  <si>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</si>
  <si>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</si>
  <si>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</si>
  <si>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</si>
  <si>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</si>
  <si>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</si>
  <si>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</si>
  <si>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</si>
  <si>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</si>
  <si>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</si>
  <si>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</si>
  <si>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</si>
  <si>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</si>
  <si>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</si>
  <si>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</si>
  <si>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</si>
  <si>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</si>
  <si>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</si>
  <si>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</si>
  <si>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</si>
  <si>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</si>
  <si>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</si>
  <si>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</si>
  <si>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</si>
  <si>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</si>
  <si>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</si>
  <si>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</si>
  <si>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</si>
  <si>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</si>
  <si>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</si>
  <si>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</si>
  <si>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</si>
  <si>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</si>
  <si>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</si>
  <si>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</si>
  <si>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</si>
  <si>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</si>
  <si>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</si>
  <si>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</si>
  <si>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</si>
  <si>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</si>
  <si>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</si>
  <si>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</si>
  <si>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</si>
  <si>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</si>
  <si>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</si>
  <si>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</si>
  <si>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</si>
  <si>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</si>
  <si>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</si>
  <si>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</si>
  <si>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</si>
  <si>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</si>
  <si>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</si>
  <si>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</si>
  <si>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</si>
  <si>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</si>
  <si>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</si>
  <si>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</si>
  <si>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</si>
  <si>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</si>
  <si>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</si>
  <si>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</si>
  <si>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</si>
  <si>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</si>
  <si>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</si>
  <si>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</si>
  <si>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</si>
  <si>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</si>
  <si>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</si>
  <si>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</si>
  <si>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</si>
  <si>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</si>
  <si>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</si>
  <si>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</si>
  <si>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</si>
  <si>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</si>
  <si>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</si>
  <si>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</si>
  <si>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</si>
  <si>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</si>
  <si>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</si>
  <si>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</si>
  <si>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</si>
  <si>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</si>
  <si>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</si>
  <si>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</si>
  <si>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</si>
  <si>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</si>
  <si>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</si>
  <si>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</si>
  <si>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</si>
  <si>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</si>
  <si>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</si>
  <si>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</si>
  <si>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</si>
  <si>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</si>
  <si>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</si>
  <si>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</si>
  <si>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</si>
  <si>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</si>
  <si>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</si>
  <si>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</si>
  <si>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</si>
  <si>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</si>
  <si>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</si>
  <si>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</si>
  <si>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</si>
  <si>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</si>
  <si>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</si>
  <si>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</si>
  <si>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</si>
  <si>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</si>
  <si>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</si>
  <si>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</si>
  <si>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</si>
  <si>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</si>
  <si>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</si>
  <si>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</si>
  <si>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</si>
  <si>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</si>
  <si>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</si>
  <si>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</si>
  <si>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</si>
  <si>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</si>
  <si>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</si>
  <si>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</si>
  <si>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</si>
  <si>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</si>
  <si>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</si>
  <si>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</si>
  <si>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</si>
  <si>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</si>
  <si>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</si>
  <si>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</si>
  <si>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</si>
  <si>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</si>
  <si>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</si>
  <si>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</si>
  <si>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</si>
  <si>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</si>
  <si>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</si>
  <si>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</si>
  <si>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</si>
  <si>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</si>
  <si>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</si>
  <si>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</si>
  <si>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</si>
  <si>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</si>
  <si>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</si>
  <si>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</si>
  <si>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</si>
  <si>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</si>
  <si>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</si>
  <si>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</si>
  <si>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</si>
  <si>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</si>
  <si>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</si>
  <si>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</si>
  <si>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</si>
  <si>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</si>
  <si>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</si>
  <si>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</si>
  <si>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</si>
  <si>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</si>
  <si>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</si>
  <si>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</si>
  <si>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</si>
  <si>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</si>
  <si>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</si>
  <si>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</si>
  <si>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</si>
  <si>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</si>
  <si>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</si>
  <si>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</si>
  <si>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</si>
  <si>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</si>
  <si>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</si>
  <si>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</si>
  <si>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</si>
  <si>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</si>
  <si>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</si>
  <si>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</si>
  <si>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</si>
  <si>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</si>
  <si>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</si>
  <si>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</si>
  <si>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</si>
  <si>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</si>
  <si>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</si>
  <si>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</si>
  <si>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</si>
  <si>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</si>
  <si>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</si>
  <si>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</si>
  <si>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</si>
  <si>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</si>
  <si>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</si>
  <si>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</si>
  <si>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</si>
  <si>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</si>
  <si>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</si>
  <si>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</si>
  <si>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</si>
  <si>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</si>
  <si>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</si>
  <si>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</si>
  <si>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</si>
  <si>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</si>
  <si>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</si>
  <si>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</si>
  <si>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</si>
  <si>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</si>
  <si>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</si>
  <si>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</si>
  <si>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</si>
  <si>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</si>
  <si>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</si>
  <si>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</si>
  <si>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</si>
  <si>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</si>
  <si>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</si>
  <si>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</si>
  <si>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</si>
  <si>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</si>
  <si>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</si>
  <si>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</si>
  <si>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</si>
  <si>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</si>
  <si>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</si>
  <si>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</si>
  <si>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</si>
  <si>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</si>
  <si>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</si>
  <si>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</si>
  <si>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</si>
  <si>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</si>
  <si>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</si>
  <si>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</si>
  <si>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</si>
  <si>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</si>
  <si>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</si>
  <si>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</si>
  <si>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</si>
  <si>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</si>
  <si>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</si>
  <si>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</si>
  <si>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</si>
  <si>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</si>
  <si>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</si>
  <si>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</si>
  <si>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</si>
  <si>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</si>
  <si>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</si>
  <si>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</si>
  <si>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</si>
  <si>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</si>
  <si>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</si>
  <si>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</si>
  <si>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</si>
  <si>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</si>
  <si>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</si>
  <si>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</si>
  <si>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</si>
  <si>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</si>
  <si>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</si>
  <si>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</si>
  <si>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</si>
  <si>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</si>
  <si>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</si>
  <si>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</si>
  <si>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</si>
  <si>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</si>
  <si>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</si>
  <si>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</si>
  <si>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</si>
  <si>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</si>
  <si>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</si>
  <si>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</si>
  <si>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</si>
  <si>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</si>
  <si>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</si>
  <si>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</si>
  <si>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</si>
  <si>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</si>
  <si>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</si>
  <si>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</si>
  <si>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</si>
  <si>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</si>
  <si>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</si>
  <si>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</si>
  <si>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</si>
  <si>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</si>
  <si>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</si>
  <si>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</si>
  <si>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</si>
  <si>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</si>
  <si>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</si>
  <si>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</si>
  <si>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</si>
  <si>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</si>
  <si>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</si>
  <si>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</si>
  <si>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</si>
  <si>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</si>
  <si>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</si>
  <si>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</si>
  <si>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</si>
  <si>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</si>
  <si>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</si>
  <si>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</si>
  <si>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</si>
  <si>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</si>
  <si>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</si>
  <si>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</si>
  <si>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</si>
  <si>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</si>
  <si>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</si>
  <si>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</si>
  <si>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</si>
  <si>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</si>
  <si>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</si>
  <si>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</si>
  <si>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</si>
  <si>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</si>
  <si>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</si>
  <si>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</si>
  <si>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</si>
  <si>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</si>
  <si>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</si>
  <si>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</si>
  <si>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</si>
  <si>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</si>
  <si>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</si>
  <si>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</si>
  <si>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</si>
  <si>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</si>
  <si>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</si>
  <si>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</si>
  <si>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</si>
  <si>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</si>
  <si>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</si>
  <si>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</si>
  <si>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</si>
  <si>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</si>
  <si>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</si>
  <si>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</si>
  <si>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</si>
  <si>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</si>
  <si>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</si>
  <si>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</si>
  <si>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</si>
  <si>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</si>
  <si>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</si>
  <si>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</si>
  <si>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</si>
  <si>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</si>
  <si>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</si>
  <si>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</si>
  <si>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</si>
  <si>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</si>
  <si>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</si>
  <si>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</si>
  <si>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</si>
  <si>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</si>
  <si>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</si>
  <si>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</si>
  <si>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</si>
  <si>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</si>
  <si>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</si>
  <si>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</si>
  <si>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</si>
  <si>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</si>
  <si>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</si>
  <si>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</si>
  <si>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</si>
  <si>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</si>
  <si>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</si>
  <si>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</si>
  <si>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</si>
  <si>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</si>
  <si>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</si>
  <si>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</si>
  <si>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</si>
  <si>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</si>
  <si>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</si>
  <si>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</si>
  <si>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</si>
  <si>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</si>
  <si>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</si>
  <si>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</si>
  <si>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</si>
  <si>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</si>
  <si>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</si>
  <si>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</si>
  <si>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</si>
  <si>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</si>
  <si>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</si>
  <si>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</si>
  <si>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</si>
  <si>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</si>
  <si>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</si>
  <si>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</si>
  <si>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</si>
  <si>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</si>
  <si>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</si>
  <si>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</si>
  <si>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</si>
  <si>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</si>
  <si>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</si>
  <si>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</si>
  <si>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</si>
  <si>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</si>
  <si>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</si>
  <si>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</si>
  <si>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</si>
  <si>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</si>
  <si>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</si>
  <si>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</si>
  <si>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</si>
  <si>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</si>
  <si>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</si>
  <si>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</si>
  <si>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</si>
  <si>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</si>
  <si>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</si>
  <si>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</si>
  <si>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</si>
  <si>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</si>
  <si>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</si>
  <si>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</si>
  <si>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</si>
  <si>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</si>
  <si>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</si>
  <si>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</si>
  <si>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</si>
  <si>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</si>
  <si>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</si>
  <si>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</si>
  <si>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</si>
  <si>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</si>
  <si>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</si>
  <si>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</si>
  <si>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</si>
  <si>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</si>
  <si>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</si>
  <si>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</si>
  <si>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</si>
  <si>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</si>
  <si>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</si>
  <si>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</si>
  <si>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</si>
  <si>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</si>
  <si>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</si>
  <si>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</si>
  <si>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</si>
  <si>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</si>
  <si>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</si>
  <si>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</si>
  <si>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</si>
  <si>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</si>
  <si>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</si>
  <si>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</si>
  <si>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</si>
  <si>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</si>
  <si>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</si>
  <si>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</si>
  <si>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</si>
  <si>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</si>
  <si>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</si>
  <si>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</si>
  <si>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</si>
  <si>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</si>
  <si>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</si>
  <si>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</si>
  <si>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</si>
  <si>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</si>
  <si>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</si>
  <si>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</si>
  <si>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</si>
  <si>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</si>
  <si>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</si>
  <si>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</si>
  <si>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</si>
  <si>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</si>
  <si>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</si>
  <si>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</si>
  <si>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</si>
  <si>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</si>
  <si>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</si>
  <si>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</si>
  <si>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</si>
  <si>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</si>
  <si>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</si>
  <si>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</si>
  <si>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</si>
  <si>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</si>
  <si>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</si>
  <si>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</si>
  <si>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</si>
  <si>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</si>
  <si>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</si>
  <si>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</si>
  <si>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</si>
  <si>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</si>
  <si>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</si>
  <si>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</si>
  <si>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</si>
  <si>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</si>
  <si>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</si>
  <si>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</si>
  <si>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</si>
  <si>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</si>
  <si>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</si>
  <si>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</si>
  <si>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</si>
  <si>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</si>
  <si>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</si>
  <si>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</si>
  <si>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</si>
  <si>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</si>
  <si>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</si>
  <si>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</si>
  <si>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</si>
  <si>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</si>
  <si>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</si>
  <si>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</si>
  <si>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</si>
  <si>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</si>
  <si>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</si>
  <si>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</si>
  <si>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</si>
  <si>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</si>
  <si>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</si>
  <si>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</si>
  <si>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</si>
  <si>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</si>
  <si>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</si>
  <si>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</si>
  <si>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</si>
  <si>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</si>
  <si>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</si>
  <si>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</si>
  <si>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</si>
  <si>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</si>
  <si>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</si>
  <si>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</si>
  <si>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</si>
  <si>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</si>
  <si>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</si>
  <si>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</si>
  <si>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</si>
  <si>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</si>
  <si>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</si>
  <si>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</si>
  <si>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</si>
  <si>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</si>
  <si>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</si>
  <si>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</si>
  <si>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</si>
  <si>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</si>
  <si>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</si>
  <si>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</si>
  <si>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</si>
  <si>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</si>
  <si>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</si>
  <si>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</si>
  <si>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</si>
  <si>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</si>
  <si>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</si>
  <si>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</si>
  <si>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</si>
  <si>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</si>
  <si>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</si>
  <si>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</si>
  <si>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</si>
  <si>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</si>
  <si>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</si>
  <si>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</si>
  <si>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</si>
  <si>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</si>
  <si>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</si>
  <si>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</si>
  <si>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</si>
  <si>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</si>
  <si>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</si>
  <si>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</si>
  <si>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</si>
  <si>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</si>
  <si>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</si>
  <si>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</si>
  <si>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</si>
  <si>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</si>
  <si>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</si>
  <si>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</si>
  <si>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</si>
  <si>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</si>
  <si>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</si>
  <si>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</si>
  <si>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</si>
  <si>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</si>
  <si>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</si>
  <si>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</si>
  <si>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</si>
  <si>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</si>
  <si>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</si>
  <si>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</si>
  <si>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</si>
  <si>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</si>
  <si>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</si>
  <si>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</si>
  <si>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</si>
  <si>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</si>
  <si>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</si>
  <si>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</si>
  <si>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</si>
  <si>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</si>
  <si>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</si>
  <si>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</si>
  <si>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</si>
  <si>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</si>
  <si>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</si>
  <si>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</si>
  <si>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</si>
  <si>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</si>
  <si>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</si>
  <si>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</si>
  <si>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</si>
  <si>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</si>
  <si>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</si>
  <si>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</si>
  <si>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</si>
  <si>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</si>
  <si>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</si>
  <si>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</si>
  <si>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</si>
  <si>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</si>
  <si>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</si>
  <si>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</si>
  <si>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</si>
  <si>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</si>
  <si>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</si>
  <si>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</si>
  <si>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</si>
  <si>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</si>
  <si>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</si>
  <si>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</si>
  <si>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</si>
  <si>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</si>
  <si>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</si>
  <si>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</si>
  <si>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</si>
  <si>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</si>
  <si>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</si>
  <si>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</si>
  <si>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</si>
  <si>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</si>
  <si>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</si>
  <si>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</si>
  <si>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</si>
  <si>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</si>
  <si>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</si>
  <si>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</si>
  <si>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</si>
  <si>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</si>
  <si>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</si>
  <si>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</si>
  <si>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</si>
  <si>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</si>
  <si>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</si>
  <si>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</si>
  <si>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</si>
  <si>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</si>
  <si>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</si>
  <si>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</si>
  <si>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</si>
  <si>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</si>
  <si>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</si>
  <si>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</si>
  <si>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</si>
  <si>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</si>
  <si>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</si>
  <si>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</si>
  <si>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</si>
  <si>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</si>
  <si>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</si>
  <si>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</si>
  <si>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</si>
  <si>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</si>
  <si>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</si>
  <si>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</si>
  <si>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</si>
  <si>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</si>
  <si>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</si>
  <si>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</si>
  <si>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</si>
  <si>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</si>
  <si>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</si>
  <si>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</si>
  <si>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</si>
  <si>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</si>
  <si>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</si>
  <si>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</si>
  <si>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</si>
  <si>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</si>
  <si>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</si>
  <si>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</si>
  <si>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</si>
  <si>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</si>
  <si>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</si>
  <si>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</si>
  <si>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</si>
  <si>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</si>
  <si>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</si>
  <si>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</si>
  <si>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</si>
  <si>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</si>
  <si>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</si>
  <si>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</si>
  <si>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</si>
  <si>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</si>
  <si>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</si>
  <si>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</si>
  <si>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</si>
  <si>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</si>
  <si>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</si>
  <si>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</si>
  <si>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</si>
  <si>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</si>
  <si>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</si>
  <si>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</si>
  <si>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</si>
  <si>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</si>
  <si>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</si>
  <si>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</si>
  <si>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</si>
  <si>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</si>
  <si>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</si>
  <si>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</si>
  <si>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</si>
  <si>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</si>
  <si>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</si>
  <si>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</si>
  <si>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</si>
  <si>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</si>
  <si>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</si>
  <si>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</si>
  <si>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</si>
  <si>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</si>
  <si>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</si>
  <si>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</si>
  <si>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</si>
  <si>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</si>
  <si>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</si>
  <si>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</si>
  <si>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</si>
  <si>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</si>
  <si>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</si>
  <si>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</si>
  <si>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</si>
  <si>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</si>
  <si>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</si>
  <si>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</si>
  <si>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</si>
  <si>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</si>
  <si>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</si>
  <si>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</si>
  <si>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</si>
  <si>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</si>
  <si>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</si>
  <si>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</si>
  <si>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</si>
  <si>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</si>
  <si>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</si>
  <si>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</si>
  <si>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</si>
  <si>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</si>
  <si>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</si>
  <si>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</si>
  <si>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</si>
  <si>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</si>
  <si>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</si>
  <si>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</si>
  <si>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</si>
  <si>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</si>
  <si>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</si>
  <si>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</si>
  <si>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</si>
  <si>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</si>
  <si>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</si>
  <si>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</si>
  <si>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</si>
  <si>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</si>
  <si>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</si>
  <si>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</si>
  <si>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</si>
  <si>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</si>
  <si>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</si>
  <si>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</si>
  <si>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</si>
  <si>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</si>
  <si>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</si>
  <si>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</si>
  <si>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</si>
  <si>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</si>
  <si>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</si>
  <si>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</si>
  <si>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</si>
  <si>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</si>
  <si>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</si>
  <si>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</si>
  <si>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</si>
  <si>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</si>
  <si>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</si>
  <si>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</si>
  <si>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</si>
  <si>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</si>
  <si>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</si>
  <si>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</si>
  <si>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</si>
  <si>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</si>
  <si>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</si>
  <si>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</si>
  <si>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</si>
  <si>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</si>
  <si>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</si>
  <si>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</si>
  <si>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</si>
  <si>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</si>
  <si>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</si>
  <si>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</si>
  <si>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</si>
  <si>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</si>
  <si>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</si>
  <si>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</si>
  <si>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</si>
  <si>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</si>
  <si>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</si>
  <si>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</si>
  <si>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</si>
  <si>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</si>
  <si>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</si>
  <si>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</si>
  <si>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</si>
  <si>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</si>
  <si>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</si>
  <si>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</si>
  <si>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</si>
  <si>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</si>
  <si>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</si>
  <si>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</si>
  <si>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</si>
  <si>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</si>
  <si>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</si>
  <si>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</si>
  <si>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</si>
  <si>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</si>
  <si>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</si>
  <si>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</si>
  <si>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</si>
  <si>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</si>
  <si>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</si>
  <si>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</si>
  <si>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</si>
  <si>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</si>
  <si>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</si>
  <si>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</si>
  <si>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</si>
  <si>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</si>
  <si>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</si>
  <si>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</si>
  <si>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</si>
  <si>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</si>
  <si>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</si>
  <si>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</si>
  <si>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</si>
  <si>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</si>
  <si>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</si>
  <si>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</si>
  <si>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</si>
  <si>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</si>
  <si>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</si>
  <si>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</si>
  <si>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</si>
  <si>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</si>
  <si>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</si>
  <si>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</si>
  <si>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</si>
  <si>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</si>
  <si>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</si>
  <si>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</si>
  <si>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</si>
  <si>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</si>
  <si>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</si>
  <si>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</si>
  <si>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</si>
  <si>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</si>
  <si>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</si>
  <si>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</si>
  <si>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</si>
  <si>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</si>
  <si>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</si>
  <si>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</si>
  <si>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</si>
  <si>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</si>
  <si>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</si>
  <si>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</si>
  <si>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</si>
  <si>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</si>
  <si>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</si>
  <si>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</si>
  <si>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</si>
  <si>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</si>
  <si>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</si>
  <si>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</si>
  <si>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</si>
  <si>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</si>
  <si>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</si>
  <si>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</si>
  <si>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</si>
  <si>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</si>
  <si>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</si>
  <si>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</si>
  <si>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</si>
  <si>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</si>
  <si>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</si>
  <si>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</si>
  <si>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</si>
  <si>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</si>
  <si>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</si>
  <si>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</si>
  <si>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</si>
  <si>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</si>
  <si>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</si>
  <si>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</si>
  <si>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</si>
  <si>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</si>
  <si>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</si>
  <si>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</si>
  <si>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</si>
  <si>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</si>
  <si>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</si>
  <si>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</si>
  <si>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</si>
  <si>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</si>
  <si>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</si>
  <si>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</si>
  <si>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</si>
  <si>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</si>
  <si>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</si>
  <si>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</si>
  <si>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</si>
  <si>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</si>
  <si>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</si>
  <si>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</si>
  <si>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</si>
  <si>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</si>
  <si>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</si>
  <si>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</si>
  <si>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</si>
  <si>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</si>
  <si>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</si>
  <si>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</si>
  <si>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</si>
  <si>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</si>
  <si>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</si>
  <si>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</si>
  <si>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</si>
  <si>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</si>
  <si>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</si>
  <si>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</si>
  <si>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</si>
  <si>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</si>
  <si>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</si>
  <si>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</si>
  <si>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</si>
  <si>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</si>
  <si>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</si>
  <si>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</si>
  <si>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</si>
  <si>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</si>
  <si>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</si>
  <si>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</si>
  <si>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</si>
  <si>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</si>
  <si>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</si>
  <si>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</si>
  <si>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</si>
  <si>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</si>
  <si>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</si>
  <si>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</si>
  <si>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</si>
  <si>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</si>
  <si>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</si>
  <si>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</si>
  <si>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</si>
  <si>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</si>
  <si>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</si>
  <si>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</si>
  <si>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</si>
  <si>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</si>
  <si>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</si>
  <si>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</si>
  <si>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</si>
  <si>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</si>
  <si>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</si>
  <si>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</si>
  <si>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</si>
  <si>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</si>
  <si>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</si>
  <si>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</si>
  <si>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</si>
  <si>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</si>
  <si>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</si>
  <si>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</si>
  <si>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</si>
  <si>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</si>
  <si>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</si>
  <si>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</si>
  <si>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</si>
  <si>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</si>
  <si>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</si>
  <si>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</si>
  <si>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</si>
  <si>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</si>
  <si>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</si>
  <si>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</si>
  <si>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</si>
  <si>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</si>
  <si>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</si>
  <si>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</si>
  <si>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</si>
  <si>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</si>
  <si>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</si>
  <si>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</si>
  <si>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</si>
  <si>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</si>
  <si>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</si>
  <si>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</si>
  <si>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</si>
  <si>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</si>
  <si>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</si>
  <si>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</si>
  <si>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</si>
  <si>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</si>
  <si>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</si>
  <si>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</si>
  <si>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</si>
  <si>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</si>
  <si>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</si>
  <si>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</si>
  <si>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</si>
  <si>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</si>
  <si>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</si>
  <si>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</si>
  <si>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</si>
  <si>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</si>
  <si>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</si>
  <si>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</si>
  <si>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</si>
  <si>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</si>
  <si>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</si>
  <si>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</si>
  <si>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</si>
  <si>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</si>
  <si>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</si>
  <si>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</si>
  <si>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</si>
  <si>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</si>
  <si>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</si>
  <si>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</si>
  <si>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</si>
  <si>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</si>
  <si>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</si>
  <si>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</si>
  <si>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</si>
  <si>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</si>
  <si>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</si>
  <si>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</si>
  <si>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</si>
  <si>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</si>
  <si>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</si>
  <si>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</si>
  <si>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</si>
  <si>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</si>
  <si>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</si>
  <si>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</si>
  <si>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</si>
  <si>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</si>
  <si>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</si>
  <si>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</si>
  <si>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</si>
  <si>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</si>
  <si>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</si>
  <si>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</si>
  <si>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</si>
  <si>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</si>
  <si>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</si>
  <si>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</si>
  <si>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</si>
  <si>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</si>
  <si>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</si>
  <si>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</si>
  <si>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</si>
  <si>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</si>
  <si>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</si>
  <si>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</si>
  <si>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</si>
  <si>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</si>
  <si>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</si>
  <si>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</si>
  <si>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</si>
  <si>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</si>
  <si>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</si>
  <si>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</si>
  <si>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</si>
  <si>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</si>
  <si>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</si>
  <si>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</si>
  <si>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</si>
  <si>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</si>
  <si>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</si>
  <si>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</si>
  <si>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</si>
  <si>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</si>
  <si>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</si>
  <si>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</si>
  <si>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</si>
  <si>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</si>
  <si>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</si>
  <si>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</si>
  <si>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</si>
  <si>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</si>
  <si>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</si>
  <si>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</si>
  <si>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</si>
  <si>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</si>
  <si>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</si>
  <si>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</si>
  <si>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</si>
  <si>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</si>
  <si>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</si>
  <si>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</si>
  <si>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</si>
  <si>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</si>
  <si>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</si>
  <si>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</si>
  <si>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</si>
  <si>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</si>
  <si>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</si>
  <si>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</si>
  <si>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</si>
  <si>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</si>
  <si>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</si>
  <si>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</si>
  <si>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</si>
  <si>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</si>
  <si>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</si>
  <si>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</si>
  <si>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</si>
  <si>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</si>
  <si>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</si>
  <si>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</si>
  <si>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</si>
  <si>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</si>
  <si>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</si>
  <si>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</si>
  <si>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</si>
  <si>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</si>
  <si>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</si>
  <si>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</si>
  <si>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</si>
  <si>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</si>
  <si>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</si>
  <si>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</si>
  <si>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</si>
  <si>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</si>
  <si>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</si>
  <si>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</si>
  <si>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</si>
  <si>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</si>
  <si>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</si>
  <si>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</si>
  <si>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</si>
  <si>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</si>
  <si>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</si>
  <si>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</si>
  <si>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</si>
  <si>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</si>
  <si>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</si>
  <si>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</si>
  <si>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</si>
  <si>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</si>
  <si>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</si>
  <si>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</si>
  <si>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</si>
  <si>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</si>
  <si>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</si>
  <si>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</si>
  <si>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</si>
  <si>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</si>
  <si>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</si>
  <si>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</si>
  <si>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</si>
  <si>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</si>
  <si>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</si>
  <si>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</si>
  <si>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</si>
  <si>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</si>
  <si>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</si>
  <si>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</si>
  <si>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</si>
  <si>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</si>
  <si>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</si>
  <si>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</si>
  <si>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</si>
  <si>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</si>
  <si>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</si>
  <si>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</si>
  <si>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</si>
  <si>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</si>
  <si>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</si>
  <si>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</si>
  <si>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</si>
  <si>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</si>
  <si>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</si>
  <si>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</si>
  <si>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</si>
  <si>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</si>
  <si>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</si>
  <si>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</si>
  <si>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</si>
  <si>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</si>
  <si>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</si>
  <si>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</si>
  <si>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</si>
  <si>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</si>
  <si>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</si>
  <si>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</si>
  <si>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</si>
  <si>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</si>
  <si>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</si>
  <si>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</si>
  <si>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</si>
  <si>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</si>
  <si>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</si>
  <si>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</si>
  <si>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</si>
  <si>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</si>
  <si>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</si>
  <si>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</si>
  <si>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</si>
  <si>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</si>
  <si>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</si>
  <si>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</si>
  <si>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</si>
  <si>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</si>
  <si>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</si>
  <si>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</si>
  <si>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</si>
  <si>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</si>
  <si>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</si>
  <si>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</si>
  <si>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</si>
  <si>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</si>
  <si>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</si>
  <si>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</si>
  <si>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</si>
  <si>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</si>
  <si>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</si>
  <si>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</si>
  <si>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</si>
  <si>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</si>
  <si>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</si>
  <si>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</si>
  <si>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</si>
  <si>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</si>
  <si>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</si>
  <si>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</si>
  <si>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</si>
  <si>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</si>
  <si>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</si>
  <si>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</si>
  <si>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</si>
  <si>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</si>
  <si>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</si>
  <si>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</si>
  <si>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</si>
  <si>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</si>
  <si>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</si>
  <si>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</si>
  <si>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</si>
  <si>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</si>
  <si>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</si>
  <si>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</si>
  <si>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</si>
  <si>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</si>
  <si>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</si>
  <si>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</si>
  <si>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</si>
  <si>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</si>
  <si>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</si>
  <si>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</si>
  <si>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</si>
  <si>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</si>
  <si>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</si>
  <si>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</si>
  <si>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</si>
  <si>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</si>
  <si>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</si>
  <si>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</si>
  <si>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</si>
  <si>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</si>
  <si>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</si>
  <si>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</si>
  <si>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</si>
  <si>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</si>
  <si>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</si>
  <si>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</si>
  <si>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</si>
  <si>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</si>
  <si>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</si>
  <si>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</si>
  <si>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</si>
  <si>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</si>
  <si>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</si>
  <si>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</si>
  <si>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</si>
  <si>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</si>
  <si>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</si>
  <si>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</si>
  <si>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</si>
  <si>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</si>
  <si>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</si>
  <si>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</si>
  <si>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</si>
  <si>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</si>
  <si>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</si>
  <si>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</si>
  <si>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</si>
  <si>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</si>
  <si>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</si>
  <si>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</si>
  <si>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</si>
  <si>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</si>
  <si>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</si>
  <si>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</si>
  <si>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</si>
  <si>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</si>
  <si>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</si>
  <si>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</si>
  <si>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</si>
  <si>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</si>
  <si>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</si>
  <si>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</si>
  <si>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</si>
  <si>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</si>
  <si>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</si>
  <si>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</si>
  <si>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</si>
  <si>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</si>
  <si>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</si>
  <si>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</si>
  <si>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</si>
  <si>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</si>
  <si>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</si>
  <si>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</si>
  <si>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</si>
  <si>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</si>
  <si>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</si>
  <si>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</si>
  <si>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</si>
  <si>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</si>
  <si>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</si>
  <si>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</si>
  <si>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</si>
  <si>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</si>
  <si>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</si>
  <si>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</si>
  <si>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</si>
  <si>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</si>
  <si>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</si>
  <si>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</si>
  <si>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</si>
  <si>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</si>
  <si>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</si>
  <si>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</si>
  <si>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</si>
  <si>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</si>
  <si>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</si>
  <si>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</si>
  <si>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</si>
  <si>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</si>
  <si>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</si>
  <si>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</si>
  <si>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</si>
  <si>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</si>
  <si>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</si>
  <si>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</si>
  <si>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</si>
  <si>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</si>
  <si>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</si>
  <si>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</si>
  <si>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</si>
  <si>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</si>
  <si>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</si>
  <si>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</si>
  <si>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</si>
  <si>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</si>
  <si>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</si>
  <si>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</si>
  <si>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</si>
  <si>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</si>
  <si>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</si>
  <si>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</si>
  <si>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</si>
  <si>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</si>
  <si>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</si>
  <si>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</si>
  <si>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</si>
  <si>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</si>
  <si>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</si>
  <si>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</si>
  <si>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</si>
  <si>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</si>
  <si>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</si>
  <si>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</si>
  <si>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</si>
  <si>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</si>
  <si>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</si>
  <si>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</si>
  <si>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</si>
  <si>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</si>
  <si>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</si>
  <si>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</si>
  <si>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</si>
  <si>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</si>
  <si>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</si>
  <si>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</si>
  <si>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</si>
  <si>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</si>
  <si>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</si>
  <si>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</si>
  <si>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</si>
  <si>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</si>
  <si>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</si>
  <si>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</si>
  <si>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</si>
  <si>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</si>
  <si>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</si>
  <si>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</si>
  <si>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</si>
  <si>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</si>
  <si>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</si>
  <si>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</si>
  <si>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</si>
  <si>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</si>
  <si>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</si>
  <si>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</si>
  <si>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</si>
  <si>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</si>
  <si>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</si>
  <si>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</si>
  <si>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</si>
  <si>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</si>
  <si>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</si>
  <si>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</si>
  <si>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</si>
  <si>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</si>
  <si>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</si>
  <si>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</si>
  <si>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</si>
  <si>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</si>
  <si>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</si>
  <si>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</si>
  <si>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</si>
  <si>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</si>
  <si>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</si>
  <si>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</si>
  <si>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</si>
  <si>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</si>
  <si>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</si>
  <si>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</si>
  <si>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</si>
  <si>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</si>
  <si>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</si>
  <si>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</si>
  <si>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</si>
  <si>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</si>
  <si>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</si>
  <si>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</si>
  <si>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</si>
  <si>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</si>
  <si>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</si>
  <si>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</si>
  <si>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</si>
  <si>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</si>
  <si>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</si>
  <si>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</si>
  <si>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</si>
  <si>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</si>
  <si>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</si>
  <si>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</si>
  <si>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</si>
  <si>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</si>
  <si>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</si>
  <si>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</si>
  <si>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</si>
  <si>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</si>
  <si>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</si>
  <si>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</si>
  <si>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</si>
  <si>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</si>
  <si>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</si>
  <si>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</si>
  <si>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</si>
  <si>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</si>
  <si>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</si>
  <si>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</si>
  <si>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</si>
  <si>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</si>
  <si>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</si>
  <si>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</si>
  <si>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</si>
  <si>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</si>
  <si>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</si>
  <si>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</si>
  <si>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</si>
  <si>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</si>
  <si>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</si>
  <si>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</si>
  <si>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</si>
  <si>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</si>
  <si>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</si>
  <si>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</si>
  <si>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</si>
  <si>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</si>
  <si>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</si>
  <si>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</si>
  <si>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</si>
  <si>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</si>
  <si>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</si>
  <si>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</si>
  <si>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</si>
  <si>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</si>
  <si>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</si>
  <si>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</si>
  <si>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</si>
  <si>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</si>
  <si>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</si>
  <si>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</si>
  <si>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</si>
  <si>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</si>
  <si>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</si>
  <si>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</si>
  <si>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</si>
  <si>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</si>
  <si>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</si>
  <si>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</si>
  <si>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</si>
  <si>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</si>
  <si>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</si>
  <si>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</si>
  <si>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</si>
  <si>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</si>
  <si>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</si>
  <si>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</si>
  <si>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</si>
  <si>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</si>
  <si>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</si>
  <si>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</si>
  <si>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</si>
  <si>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</si>
  <si>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</si>
  <si>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</si>
  <si>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</si>
  <si>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</si>
  <si>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</si>
  <si>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</si>
  <si>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</si>
  <si>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</si>
  <si>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</si>
  <si>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</si>
  <si>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</si>
  <si>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</si>
  <si>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</si>
  <si>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</si>
  <si>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</si>
  <si>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</si>
  <si>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</si>
  <si>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</si>
  <si>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</si>
  <si>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</si>
  <si>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</si>
  <si>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</si>
  <si>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</si>
  <si>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</si>
  <si>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</si>
  <si>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</si>
  <si>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</si>
  <si>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</si>
  <si>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</si>
  <si>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</si>
  <si>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</si>
  <si>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</si>
  <si>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</si>
  <si>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</si>
  <si>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</si>
  <si>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</si>
  <si>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</si>
  <si>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</si>
  <si>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</si>
  <si>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</si>
  <si>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</si>
  <si>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</si>
  <si>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</si>
  <si>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</si>
  <si>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</si>
  <si>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</si>
  <si>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</si>
  <si>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</si>
  <si>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</si>
  <si>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</si>
  <si>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</si>
  <si>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</si>
  <si>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</si>
  <si>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</si>
  <si>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</si>
  <si>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</si>
  <si>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</si>
  <si>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</si>
  <si>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</si>
  <si>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</si>
  <si>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</si>
  <si>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</si>
  <si>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</si>
  <si>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</si>
  <si>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</si>
  <si>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</si>
  <si>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</si>
  <si>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</si>
  <si>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</si>
  <si>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</si>
  <si>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</si>
  <si>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</si>
  <si>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</si>
  <si>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</si>
  <si>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</si>
  <si>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</si>
  <si>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</si>
  <si>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</si>
  <si>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</si>
  <si>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</si>
  <si>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</si>
  <si>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</si>
  <si>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</si>
  <si>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</si>
  <si>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</si>
  <si>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</si>
  <si>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</si>
  <si>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</si>
  <si>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</si>
  <si>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</si>
  <si>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</si>
  <si>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</si>
  <si>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</si>
  <si>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</si>
  <si>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</si>
  <si>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</si>
  <si>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</si>
  <si>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</si>
  <si>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</si>
  <si>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</si>
  <si>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</si>
  <si>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</si>
  <si>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</si>
  <si>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</si>
  <si>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</si>
  <si>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</si>
  <si>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</si>
  <si>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</si>
  <si>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</si>
  <si>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</si>
  <si>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</si>
  <si>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</si>
  <si>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</si>
  <si>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</si>
  <si>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</si>
  <si>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</si>
  <si>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</si>
  <si>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</si>
  <si>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</si>
  <si>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</si>
  <si>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</si>
  <si>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</si>
  <si>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</si>
  <si>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</si>
  <si>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</si>
  <si>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</si>
  <si>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</si>
  <si>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</si>
  <si>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</si>
  <si>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</si>
  <si>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</si>
  <si>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</si>
  <si>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</si>
  <si>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</si>
  <si>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</si>
  <si>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</si>
  <si>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</si>
  <si>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</si>
  <si>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</si>
  <si>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</si>
  <si>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</si>
  <si>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</si>
  <si>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</si>
  <si>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</si>
  <si>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</si>
  <si>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</si>
  <si>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</si>
  <si>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</si>
  <si>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</si>
  <si>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</si>
  <si>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</si>
  <si>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</si>
  <si>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</si>
  <si>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</si>
  <si>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</si>
  <si>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</si>
  <si>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</si>
  <si>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</si>
  <si>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</si>
  <si>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</si>
  <si>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</si>
  <si>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</si>
  <si>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</si>
  <si>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</si>
  <si>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</si>
  <si>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</si>
  <si>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</si>
  <si>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</si>
  <si>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</si>
  <si>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</si>
  <si>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</si>
  <si>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</si>
  <si>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</si>
  <si>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</si>
  <si>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</si>
  <si>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</si>
  <si>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</si>
  <si>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</si>
  <si>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</si>
  <si>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</si>
  <si>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</si>
  <si>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</si>
  <si>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</si>
  <si>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</si>
  <si>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</si>
  <si>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</si>
  <si>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</si>
  <si>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</si>
  <si>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</si>
  <si>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</si>
  <si>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</si>
  <si>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</si>
  <si>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</si>
  <si>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</si>
  <si>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</si>
  <si>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</si>
  <si>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</si>
  <si>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</si>
  <si>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</si>
  <si>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</si>
  <si>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</si>
  <si>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</si>
  <si>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</si>
  <si>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</si>
  <si>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</si>
  <si>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</si>
  <si>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</si>
  <si>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</si>
  <si>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</si>
  <si>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</si>
  <si>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</si>
  <si>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</si>
  <si>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</si>
  <si>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</si>
  <si>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</si>
  <si>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</si>
  <si>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</si>
  <si>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</si>
  <si>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</si>
  <si>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</si>
  <si>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</si>
  <si>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</si>
  <si>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</si>
  <si>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</si>
  <si>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</si>
  <si>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</si>
  <si>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</si>
  <si>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</si>
  <si>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</si>
  <si>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</si>
  <si>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</si>
  <si>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</si>
  <si>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</si>
  <si>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</si>
  <si>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</si>
  <si>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</si>
  <si>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</si>
  <si>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</si>
  <si>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</si>
  <si>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</si>
  <si>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</si>
  <si>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</si>
  <si>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</si>
  <si>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</si>
  <si>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</si>
  <si>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</si>
  <si>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</si>
  <si>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</si>
  <si>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</si>
  <si>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</si>
  <si>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</si>
  <si>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</si>
  <si>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</si>
  <si>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</si>
  <si>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</si>
  <si>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</si>
  <si>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</si>
  <si>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</si>
  <si>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</si>
  <si>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</si>
  <si>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</si>
  <si>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</si>
  <si>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</si>
  <si>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</si>
  <si>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</si>
  <si>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</si>
  <si>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</si>
  <si>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</si>
  <si>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</si>
  <si>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</si>
  <si>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</si>
  <si>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</si>
  <si>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</si>
  <si>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</si>
  <si>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</si>
  <si>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</si>
  <si>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</si>
  <si>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</si>
  <si>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</si>
  <si>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</si>
  <si>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</si>
  <si>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</si>
  <si>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</si>
  <si>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</si>
  <si>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</si>
  <si>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</si>
  <si>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</si>
  <si>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</si>
  <si>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</si>
  <si>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</si>
  <si>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</si>
  <si>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</si>
  <si>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</si>
  <si>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</si>
  <si>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</si>
  <si>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</si>
  <si>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</si>
  <si>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</si>
  <si>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</si>
  <si>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</si>
  <si>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</si>
  <si>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</si>
  <si>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</si>
  <si>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</si>
  <si>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</si>
  <si>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</si>
  <si>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</si>
  <si>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</si>
  <si>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</si>
  <si>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</si>
  <si>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</si>
  <si>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</si>
  <si>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</si>
  <si>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</si>
  <si>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</si>
  <si>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</si>
  <si>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</si>
  <si>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</si>
  <si>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</si>
  <si>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</si>
  <si>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</si>
  <si>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</si>
  <si>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</si>
  <si>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</si>
  <si>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</si>
  <si>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</si>
  <si>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</si>
  <si>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</si>
  <si>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</si>
  <si>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</si>
  <si>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</si>
  <si>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</si>
  <si>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</si>
  <si>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</si>
  <si>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</si>
  <si>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</si>
  <si>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</si>
  <si>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</si>
  <si>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</si>
  <si>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</si>
  <si>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</si>
  <si>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</si>
  <si>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</si>
  <si>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</si>
  <si>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</si>
  <si>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</si>
  <si>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</si>
  <si>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</si>
  <si>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</si>
  <si>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</si>
  <si>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</si>
  <si>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</si>
  <si>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</si>
  <si>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</si>
  <si>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</si>
  <si>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</si>
  <si>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</si>
  <si>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</si>
  <si>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</si>
  <si>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</si>
  <si>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</si>
  <si>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</si>
  <si>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</si>
  <si>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</si>
  <si>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</si>
  <si>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</si>
  <si>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</si>
  <si>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</si>
  <si>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</si>
  <si>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</si>
  <si>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</si>
  <si>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</si>
  <si>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</si>
  <si>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</si>
  <si>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</si>
  <si>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</si>
  <si>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</si>
  <si>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</si>
  <si>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</si>
  <si>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</si>
  <si>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</si>
  <si>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</si>
  <si>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</si>
  <si>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</si>
  <si>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</si>
  <si>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</si>
  <si>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</si>
  <si>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</si>
  <si>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</si>
  <si>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</si>
  <si>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</si>
  <si>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</si>
  <si>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</si>
  <si>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</si>
  <si>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</si>
  <si>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</si>
  <si>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</si>
  <si>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</si>
  <si>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</si>
  <si>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</si>
  <si>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</si>
  <si>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</si>
  <si>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</si>
  <si>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</si>
  <si>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</si>
  <si>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</si>
  <si>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</si>
  <si>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</si>
  <si>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</si>
  <si>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</si>
  <si>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</si>
  <si>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</si>
  <si>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</si>
  <si>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</si>
  <si>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</si>
  <si>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</si>
  <si>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</si>
  <si>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</si>
  <si>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</si>
  <si>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</si>
  <si>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</si>
  <si>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</si>
  <si>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</si>
  <si>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</si>
  <si>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</si>
  <si>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</si>
  <si>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</si>
  <si>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</si>
  <si>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</si>
  <si>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</si>
  <si>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</si>
  <si>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</si>
  <si>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</si>
  <si>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</si>
  <si>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</si>
  <si>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</si>
  <si>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</si>
  <si>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</si>
  <si>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</si>
  <si>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</si>
  <si>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</si>
  <si>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</si>
  <si>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</si>
  <si>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</si>
  <si>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</si>
  <si>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</si>
  <si>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</si>
  <si>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</si>
  <si>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</si>
  <si>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</si>
  <si>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</si>
  <si>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</si>
  <si>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</si>
  <si>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</si>
  <si>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</si>
  <si>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</si>
  <si>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</si>
  <si>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</si>
  <si>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</si>
  <si>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</si>
  <si>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</si>
  <si>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</si>
  <si>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</si>
  <si>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</si>
  <si>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</si>
  <si>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</si>
  <si>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</si>
  <si>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</si>
  <si>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</si>
  <si>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</si>
  <si>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</si>
  <si>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</si>
  <si>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</si>
  <si>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</si>
  <si>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</si>
  <si>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</si>
  <si>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</si>
  <si>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</si>
  <si>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</si>
  <si>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</si>
  <si>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</si>
  <si>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</si>
  <si>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</si>
  <si>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</si>
  <si>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</si>
  <si>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</si>
  <si>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</si>
  <si>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</si>
  <si>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</si>
  <si>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</si>
  <si>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</si>
  <si>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</si>
  <si>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</si>
  <si>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</si>
  <si>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</si>
  <si>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</si>
  <si>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</si>
  <si>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</si>
  <si>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</si>
  <si>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</si>
  <si>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</si>
  <si>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</si>
  <si>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</si>
  <si>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</si>
  <si>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</si>
  <si>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</si>
  <si>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</si>
  <si>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</si>
  <si>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</si>
  <si>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</si>
  <si>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</si>
  <si>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</si>
  <si>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</si>
  <si>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</si>
  <si>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</si>
  <si>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</si>
  <si>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</si>
  <si>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</si>
  <si>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</si>
  <si>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</si>
  <si>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</si>
  <si>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</si>
  <si>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</si>
  <si>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</si>
  <si>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</si>
  <si>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</si>
  <si>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</si>
  <si>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</si>
  <si>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</si>
  <si>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</si>
  <si>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</si>
  <si>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</si>
  <si>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</si>
  <si>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</si>
  <si>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</si>
  <si>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</si>
  <si>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</si>
  <si>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</si>
  <si>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</si>
  <si>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</si>
  <si>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</si>
  <si>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</si>
  <si>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</si>
  <si>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</si>
  <si>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</si>
  <si>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</si>
  <si>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</si>
  <si>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</si>
  <si>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</si>
  <si>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</si>
  <si>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</si>
  <si>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</si>
  <si>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</si>
  <si>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</si>
  <si>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</si>
  <si>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</si>
  <si>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</si>
  <si>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</si>
  <si>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</si>
  <si>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</si>
  <si>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</si>
  <si>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</si>
  <si>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</si>
  <si>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</si>
  <si>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</si>
  <si>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</si>
  <si>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</si>
  <si>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</si>
  <si>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</si>
  <si>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</si>
  <si>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</si>
  <si>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</si>
  <si>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</si>
  <si>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</si>
  <si>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</si>
  <si>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</si>
  <si>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</si>
  <si>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</si>
  <si>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</si>
  <si>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</si>
  <si>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</si>
  <si>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</si>
  <si>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</si>
  <si>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</si>
  <si>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</si>
  <si>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</si>
  <si>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</si>
  <si>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</si>
  <si>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</si>
  <si>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</si>
  <si>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</si>
  <si>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</si>
  <si>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</si>
  <si>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</si>
  <si>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</si>
  <si>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</si>
  <si>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</si>
  <si>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</si>
  <si>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</si>
  <si>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</si>
  <si>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</si>
  <si>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</si>
  <si>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</si>
  <si>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</si>
  <si>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</si>
  <si>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</si>
  <si>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</si>
  <si>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</si>
  <si>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</si>
  <si>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</si>
  <si>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</si>
  <si>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</si>
  <si>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</si>
  <si>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</si>
  <si>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</si>
  <si>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</si>
  <si>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</si>
  <si>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</si>
  <si>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</si>
  <si>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</si>
  <si>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</si>
  <si>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</si>
  <si>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</si>
  <si>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</si>
  <si>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</si>
  <si>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</si>
  <si>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</si>
  <si>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</si>
  <si>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</si>
  <si>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</si>
  <si>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</si>
  <si>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</si>
  <si>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</si>
  <si>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</si>
  <si>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</si>
  <si>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</si>
  <si>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</si>
  <si>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</si>
  <si>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</si>
  <si>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</si>
  <si>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</si>
  <si>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</si>
  <si>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</si>
  <si>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</si>
  <si>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</si>
  <si>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</si>
  <si>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</si>
  <si>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</si>
  <si>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</si>
  <si>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</si>
  <si>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</si>
  <si>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</si>
  <si>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</si>
  <si>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</si>
  <si>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</si>
  <si>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</si>
  <si>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</si>
  <si>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</si>
  <si>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</si>
  <si>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</si>
  <si>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</si>
  <si>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</si>
  <si>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</si>
  <si>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</si>
  <si>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</si>
  <si>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</si>
  <si>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</si>
  <si>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</si>
  <si>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</si>
  <si>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</si>
  <si>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</si>
  <si>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</si>
  <si>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</si>
  <si>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</si>
  <si>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</si>
  <si>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</si>
  <si>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</si>
  <si>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</si>
  <si>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</si>
  <si>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</si>
  <si>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</si>
  <si>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</si>
  <si>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</si>
  <si>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</si>
  <si>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</si>
  <si>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</si>
  <si>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</si>
  <si>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</si>
  <si>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</si>
  <si>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</si>
  <si>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</si>
  <si>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</si>
  <si>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</si>
  <si>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</si>
  <si>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</si>
  <si>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</si>
  <si>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</si>
  <si>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</si>
  <si>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</si>
  <si>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</si>
  <si>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</si>
  <si>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</si>
  <si>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</si>
  <si>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</si>
  <si>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</si>
  <si>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</si>
  <si>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</si>
  <si>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</si>
  <si>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</si>
  <si>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</si>
  <si>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</si>
  <si>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</si>
  <si>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</si>
  <si>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</si>
  <si>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</si>
  <si>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</si>
  <si>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</si>
  <si>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</si>
  <si>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</si>
  <si>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</si>
  <si>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</si>
  <si>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</si>
  <si>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</si>
  <si>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</si>
  <si>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</si>
  <si>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</si>
  <si>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</si>
  <si>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</si>
  <si>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</si>
  <si>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</si>
  <si>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</si>
  <si>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</si>
  <si>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</si>
  <si>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</si>
  <si>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</si>
  <si>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</si>
  <si>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</si>
  <si>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</si>
  <si>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</si>
  <si>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</si>
  <si>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</si>
  <si>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</si>
  <si>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</si>
  <si>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</si>
  <si>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</si>
  <si>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</si>
  <si>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</si>
  <si>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</si>
  <si>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</si>
  <si>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</si>
  <si>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</si>
  <si>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</si>
  <si>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</si>
  <si>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</si>
  <si>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</si>
  <si>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</si>
  <si>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</si>
  <si>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</si>
  <si>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</si>
  <si>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</si>
  <si>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</si>
  <si>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</si>
  <si>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</si>
  <si>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</si>
  <si>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</si>
  <si>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</si>
  <si>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</si>
  <si>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</si>
  <si>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</si>
  <si>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</si>
  <si>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</si>
  <si>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</si>
  <si>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</si>
  <si>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</si>
  <si>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</si>
  <si>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</si>
  <si>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</si>
  <si>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</si>
  <si>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</si>
  <si>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</si>
  <si>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</si>
  <si>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</si>
  <si>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</si>
  <si>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</si>
  <si>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</si>
  <si>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</si>
  <si>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</si>
  <si>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</si>
  <si>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</si>
  <si>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</si>
  <si>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</si>
  <si>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</si>
  <si>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</si>
  <si>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</si>
  <si>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</si>
  <si>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</si>
  <si>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</si>
  <si>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</si>
  <si>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</si>
  <si>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</si>
  <si>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</si>
  <si>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</si>
  <si>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</si>
  <si>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</si>
  <si>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</si>
  <si>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</si>
  <si>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</si>
  <si>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</si>
  <si>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</si>
  <si>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</si>
  <si>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</si>
  <si>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</si>
  <si>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</si>
  <si>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</si>
  <si>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</si>
  <si>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</si>
  <si>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</si>
  <si>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</si>
  <si>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</si>
  <si>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</si>
  <si>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</si>
  <si>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</si>
  <si>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</si>
  <si>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</si>
  <si>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</si>
  <si>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</si>
  <si>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</si>
  <si>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</si>
  <si>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</si>
  <si>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</si>
  <si>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</si>
  <si>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</si>
  <si>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</si>
  <si>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</si>
  <si>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</si>
  <si>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</si>
  <si>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</si>
  <si>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</si>
  <si>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</si>
  <si>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</si>
  <si>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</si>
  <si>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</si>
  <si>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</si>
  <si>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</si>
  <si>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</si>
  <si>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</si>
  <si>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</si>
  <si>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</si>
  <si>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</si>
  <si>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</si>
  <si>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</si>
  <si>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</si>
  <si>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</si>
  <si>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</si>
  <si>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</si>
  <si>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</si>
  <si>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</si>
  <si>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</si>
  <si>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</si>
  <si>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</si>
  <si>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</si>
  <si>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</si>
  <si>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</si>
  <si>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</si>
  <si>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</si>
  <si>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</si>
  <si>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</si>
  <si>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</si>
  <si>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</si>
  <si>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</si>
  <si>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</si>
  <si>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</si>
  <si>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</si>
  <si>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</si>
  <si>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</si>
  <si>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</si>
  <si>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</si>
  <si>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</si>
  <si>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</si>
  <si>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</si>
  <si>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</si>
  <si>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</si>
  <si>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</si>
  <si>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</si>
  <si>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</si>
  <si>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</si>
  <si>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</si>
  <si>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</si>
  <si>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</si>
  <si>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</si>
  <si>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</si>
  <si>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</si>
  <si>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</si>
  <si>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</si>
  <si>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</si>
  <si>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</si>
  <si>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</si>
  <si>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</si>
  <si>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</si>
  <si>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</si>
  <si>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</si>
  <si>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</si>
  <si>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</si>
  <si>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</si>
  <si>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</si>
  <si>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</si>
  <si>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</si>
  <si>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</si>
  <si>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</si>
  <si>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</si>
  <si>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</si>
  <si>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</si>
  <si>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</si>
  <si>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</si>
  <si>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</si>
  <si>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</si>
  <si>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</si>
  <si>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</si>
  <si>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</si>
  <si>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</si>
  <si>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</si>
  <si>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</si>
  <si>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</si>
  <si>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</si>
  <si>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</si>
  <si>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</si>
  <si>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</si>
  <si>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</si>
  <si>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</si>
  <si>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</si>
  <si>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</si>
  <si>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</si>
  <si>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</si>
  <si>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</si>
  <si>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</si>
  <si>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</si>
  <si>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</si>
  <si>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</si>
  <si>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</si>
  <si>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</si>
  <si>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</si>
  <si>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</si>
  <si>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</si>
  <si>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</si>
  <si>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</si>
  <si>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</si>
  <si>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</si>
  <si>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</si>
  <si>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</si>
  <si>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</si>
  <si>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</si>
  <si>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</si>
  <si>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</si>
  <si>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</si>
  <si>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</si>
  <si>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</si>
  <si>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</si>
  <si>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</si>
  <si>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</si>
  <si>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</si>
  <si>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</si>
  <si>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</si>
  <si>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</si>
  <si>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</si>
  <si>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</si>
  <si>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</si>
  <si>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</si>
  <si>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</si>
  <si>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</si>
  <si>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</si>
  <si>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</si>
  <si>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</si>
  <si>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</si>
  <si>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</si>
  <si>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</si>
  <si>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</si>
  <si>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</si>
  <si>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</si>
  <si>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</si>
  <si>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</si>
  <si>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</si>
  <si>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</si>
  <si>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</si>
  <si>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</si>
  <si>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</si>
  <si>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</si>
  <si>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</si>
  <si>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</si>
  <si>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</si>
  <si>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</si>
  <si>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</si>
  <si>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</si>
  <si>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</si>
  <si>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</si>
  <si>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</si>
  <si>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</si>
  <si>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</si>
  <si>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</si>
  <si>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</si>
  <si>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</si>
  <si>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</si>
  <si>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</si>
  <si>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</si>
  <si>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</si>
  <si>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</si>
  <si>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</si>
  <si>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</si>
  <si>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</si>
  <si>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</si>
  <si>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</si>
  <si>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</si>
  <si>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</si>
  <si>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</si>
  <si>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</si>
  <si>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</si>
  <si>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</si>
  <si>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</si>
  <si>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</si>
  <si>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</si>
  <si>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</si>
  <si>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</si>
  <si>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</si>
  <si>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</si>
  <si>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</si>
  <si>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</si>
  <si>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</si>
  <si>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</si>
  <si>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</si>
  <si>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</si>
  <si>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</si>
  <si>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</si>
  <si>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</si>
  <si>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</si>
  <si>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</si>
  <si>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</si>
  <si>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</si>
  <si>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</si>
  <si>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</si>
  <si>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</si>
  <si>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</si>
  <si>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</si>
  <si>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</si>
  <si>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</si>
  <si>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</si>
  <si>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</si>
  <si>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</si>
  <si>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</si>
  <si>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</si>
  <si>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</si>
  <si>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</si>
  <si>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</si>
  <si>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</si>
  <si>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</si>
  <si>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</si>
  <si>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</si>
  <si>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</si>
  <si>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</si>
  <si>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</si>
  <si>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</si>
  <si>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</si>
  <si>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</si>
  <si>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</si>
  <si>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</si>
  <si>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</si>
  <si>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</si>
  <si>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</si>
  <si>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</si>
  <si>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</si>
  <si>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</si>
  <si>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</si>
  <si>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</si>
  <si>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</si>
  <si>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</si>
  <si>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</si>
  <si>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</si>
  <si>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</si>
  <si>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</si>
  <si>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</si>
  <si>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</si>
  <si>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</si>
  <si>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</si>
  <si>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</si>
  <si>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</si>
  <si>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</si>
  <si>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</si>
  <si>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</si>
  <si>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</si>
  <si>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</si>
  <si>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</si>
  <si>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</si>
  <si>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</si>
  <si>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</si>
  <si>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</si>
  <si>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</si>
  <si>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</si>
  <si>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</si>
  <si>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</si>
  <si>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</si>
  <si>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</si>
  <si>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</si>
  <si>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</si>
  <si>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</si>
  <si>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</si>
  <si>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</si>
  <si>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</si>
  <si>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</si>
  <si>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</si>
  <si>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</si>
  <si>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</si>
  <si>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</si>
  <si>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</si>
  <si>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</si>
  <si>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</si>
  <si>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</si>
  <si>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</si>
  <si>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</si>
  <si>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</si>
  <si>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</si>
  <si>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</si>
  <si>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</si>
  <si>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</si>
  <si>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</si>
  <si>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</si>
  <si>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</si>
  <si>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</si>
  <si>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</si>
  <si>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</si>
  <si>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</si>
  <si>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</si>
  <si>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</si>
  <si>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</si>
  <si>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</si>
  <si>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</si>
  <si>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</si>
  <si>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</si>
  <si>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</si>
  <si>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</si>
  <si>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</si>
  <si>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</si>
  <si>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</si>
  <si>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</si>
  <si>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</si>
  <si>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</si>
  <si>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</si>
  <si>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</si>
  <si>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</si>
  <si>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</si>
  <si>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</si>
  <si>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</si>
  <si>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</si>
  <si>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</si>
  <si>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</si>
  <si>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</si>
  <si>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</si>
  <si>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</si>
  <si>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</si>
  <si>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</si>
  <si>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</si>
  <si>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</si>
  <si>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</si>
  <si>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</si>
  <si>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</si>
  <si>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</si>
  <si>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</si>
  <si>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</si>
  <si>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</si>
  <si>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</si>
  <si>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</si>
  <si>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</si>
  <si>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</si>
  <si>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</si>
  <si>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</si>
  <si>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</si>
  <si>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</si>
  <si>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</si>
  <si>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</si>
  <si>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</si>
  <si>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</si>
  <si>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</si>
  <si>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</si>
  <si>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</si>
  <si>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</si>
  <si>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</si>
  <si>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</si>
  <si>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</si>
  <si>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</si>
  <si>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</si>
  <si>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</si>
  <si>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</si>
  <si>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</si>
  <si>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</si>
  <si>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</si>
  <si>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</si>
  <si>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</si>
  <si>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</si>
  <si>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</si>
  <si>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</si>
  <si>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</si>
  <si>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</si>
  <si>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</si>
  <si>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</si>
  <si>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</si>
  <si>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</si>
  <si>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</si>
  <si>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</si>
  <si>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</si>
  <si>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</si>
  <si>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</si>
  <si>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</si>
  <si>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</si>
  <si>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</si>
  <si>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</si>
  <si>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</si>
  <si>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</si>
  <si>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</si>
  <si>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</si>
  <si>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</si>
  <si>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</si>
  <si>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</si>
  <si>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</si>
  <si>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</si>
  <si>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</si>
  <si>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</si>
  <si>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</si>
  <si>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</si>
  <si>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</si>
  <si>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</si>
  <si>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</si>
  <si>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</si>
  <si>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</si>
  <si>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</si>
  <si>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</si>
  <si>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</si>
  <si>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</si>
  <si>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</si>
  <si>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</si>
  <si>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</si>
  <si>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</si>
  <si>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</si>
  <si>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</si>
  <si>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</si>
  <si>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</si>
  <si>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</si>
  <si>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</si>
  <si>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</si>
  <si>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</si>
  <si>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</si>
  <si>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</si>
  <si>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</si>
  <si>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</si>
  <si>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</si>
  <si>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</si>
  <si>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</si>
  <si>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</si>
  <si>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</si>
  <si>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</si>
  <si>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</si>
  <si>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</si>
  <si>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</si>
  <si>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</si>
  <si>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</si>
  <si>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</si>
  <si>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</si>
  <si>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</si>
  <si>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</si>
  <si>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</si>
  <si>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</si>
  <si>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</si>
  <si>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</si>
  <si>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</si>
  <si>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</si>
  <si>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</si>
  <si>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</si>
  <si>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</si>
  <si>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</si>
  <si>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</si>
  <si>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</si>
  <si>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</si>
  <si>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</si>
  <si>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</si>
  <si>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</si>
  <si>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</si>
  <si>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</si>
  <si>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</si>
  <si>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</si>
  <si>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</si>
  <si>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</si>
  <si>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</si>
  <si>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</si>
  <si>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</si>
  <si>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</si>
  <si>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</si>
  <si>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</si>
  <si>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</si>
  <si>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</si>
  <si>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</si>
  <si>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</si>
  <si>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</si>
  <si>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</si>
  <si>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</si>
  <si>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</si>
  <si>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</si>
  <si>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</si>
  <si>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</si>
  <si>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</si>
  <si>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</si>
  <si>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</si>
  <si>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</si>
  <si>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</si>
  <si>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</si>
  <si>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</si>
  <si>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</si>
  <si>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</si>
  <si>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</si>
  <si>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</si>
  <si>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</si>
  <si>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</si>
  <si>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</si>
  <si>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</si>
  <si>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</si>
  <si>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</si>
  <si>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</si>
  <si>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</si>
  <si>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</si>
  <si>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</si>
  <si>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</si>
  <si>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</si>
  <si>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</si>
  <si>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</si>
  <si>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</si>
  <si>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</si>
  <si>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</si>
  <si>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</si>
  <si>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</si>
  <si>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</si>
  <si>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</si>
  <si>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</si>
  <si>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</si>
  <si>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</si>
  <si>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</si>
  <si>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</si>
  <si>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</si>
  <si>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</si>
  <si>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</si>
  <si>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</si>
  <si>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</si>
  <si>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</si>
  <si>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</si>
  <si>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</si>
  <si>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</si>
  <si>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</si>
  <si>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</si>
  <si>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</si>
  <si>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</si>
  <si>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</si>
  <si>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</si>
  <si>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</si>
  <si>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</si>
  <si>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</si>
  <si>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</si>
  <si>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</si>
  <si>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</si>
  <si>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</si>
  <si>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</si>
  <si>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</si>
  <si>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</si>
  <si>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</si>
  <si>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</si>
  <si>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</si>
  <si>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</si>
  <si>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</si>
  <si>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</si>
  <si>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</si>
  <si>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</si>
  <si>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</si>
  <si>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</si>
  <si>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</si>
  <si>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</si>
  <si>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</si>
  <si>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</si>
  <si>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</si>
  <si>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</si>
  <si>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</si>
  <si>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</si>
  <si>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</si>
  <si>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</si>
  <si>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</si>
  <si>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</si>
  <si>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</si>
  <si>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</si>
  <si>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</si>
  <si>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</si>
  <si>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</si>
  <si>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</si>
  <si>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</si>
  <si>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</si>
  <si>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</si>
  <si>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</si>
  <si>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</si>
  <si>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</si>
  <si>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</si>
  <si>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</si>
  <si>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</si>
  <si>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</si>
  <si>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</si>
  <si>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</si>
  <si>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</si>
  <si>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</si>
  <si>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</si>
  <si>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</si>
  <si>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</si>
  <si>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</si>
  <si>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</si>
  <si>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</si>
  <si>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</si>
  <si>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</si>
  <si>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</si>
  <si>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</si>
  <si>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</si>
  <si>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</si>
  <si>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</si>
  <si>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</si>
  <si>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</si>
  <si>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</si>
  <si>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</si>
  <si>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</si>
  <si>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</si>
  <si>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</si>
  <si>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</si>
  <si>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</si>
  <si>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</si>
  <si>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</si>
  <si>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</si>
  <si>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</si>
  <si>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</si>
  <si>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</si>
  <si>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</si>
  <si>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</si>
  <si>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</si>
  <si>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</si>
  <si>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</si>
  <si>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</si>
  <si>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</si>
  <si>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</si>
  <si>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</si>
  <si>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</si>
  <si>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</si>
  <si>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</si>
  <si>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</si>
  <si>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</si>
  <si>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</si>
  <si>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</si>
  <si>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</si>
  <si>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</si>
  <si>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</si>
  <si>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</si>
  <si>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</si>
  <si>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</si>
  <si>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</si>
  <si>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</si>
  <si>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</si>
  <si>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</si>
  <si>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</si>
  <si>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</si>
  <si>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</si>
  <si>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</si>
  <si>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</si>
  <si>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</si>
  <si>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</si>
  <si>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</si>
  <si>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</si>
  <si>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</si>
  <si>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</si>
  <si>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</si>
  <si>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</si>
  <si>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</si>
  <si>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</si>
  <si>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</si>
  <si>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</si>
  <si>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</si>
  <si>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</si>
  <si>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</si>
  <si>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</si>
  <si>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</si>
  <si>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</si>
  <si>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</si>
  <si>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</si>
  <si>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</si>
  <si>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</si>
  <si>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</si>
  <si>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</si>
  <si>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</si>
  <si>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</si>
  <si>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</si>
  <si>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</si>
  <si>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</si>
  <si>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</si>
  <si>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</si>
  <si>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</si>
  <si>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</si>
  <si>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</si>
  <si>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</si>
  <si>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</si>
  <si>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</si>
  <si>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</si>
  <si>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</si>
  <si>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</si>
  <si>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</si>
  <si>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</si>
  <si>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</si>
  <si>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</si>
  <si>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</si>
  <si>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</si>
  <si>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</si>
  <si>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</si>
  <si>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</si>
  <si>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</si>
  <si>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</si>
  <si>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</si>
  <si>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</si>
  <si>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</si>
  <si>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</si>
  <si>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</si>
  <si>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</si>
  <si>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</si>
  <si>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</si>
  <si>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</si>
  <si>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</si>
  <si>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</si>
  <si>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</si>
  <si>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</si>
  <si>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</si>
  <si>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</si>
  <si>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</si>
  <si>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</si>
  <si>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</si>
  <si>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</si>
  <si>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</si>
  <si>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</si>
  <si>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</si>
  <si>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</si>
  <si>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</si>
  <si>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</si>
  <si>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</si>
  <si>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</si>
  <si>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</si>
  <si>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</si>
  <si>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</si>
  <si>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</si>
  <si>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</si>
  <si>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</si>
  <si>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</si>
  <si>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</si>
  <si>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</si>
  <si>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</si>
  <si>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</si>
  <si>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</si>
  <si>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</si>
  <si>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</si>
  <si>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</si>
  <si>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</si>
  <si>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</si>
  <si>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</si>
  <si>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</si>
  <si>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</si>
  <si>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</si>
  <si>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</si>
  <si>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</si>
  <si>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</si>
  <si>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</si>
  <si>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</si>
  <si>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</si>
  <si>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</si>
  <si>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</si>
  <si>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</si>
  <si>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</si>
  <si>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</si>
  <si>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</si>
  <si>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</si>
  <si>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</si>
  <si>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</si>
  <si>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</si>
  <si>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</si>
  <si>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</si>
  <si>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</si>
  <si>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</si>
  <si>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</si>
  <si>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</si>
  <si>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</si>
  <si>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</si>
  <si>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</si>
  <si>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</si>
  <si>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</si>
  <si>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</si>
  <si>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</si>
  <si>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</si>
  <si>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</si>
  <si>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</si>
  <si>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</si>
  <si>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</si>
  <si>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</si>
  <si>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</si>
  <si>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</si>
  <si>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</si>
  <si>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</si>
  <si>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</si>
  <si>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</si>
  <si>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</si>
  <si>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</si>
  <si>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</si>
  <si>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</si>
  <si>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</si>
  <si>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</si>
  <si>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</si>
  <si>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</si>
  <si>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</si>
  <si>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</si>
  <si>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</si>
  <si>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</si>
  <si>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</si>
  <si>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</si>
  <si>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</si>
  <si>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</si>
  <si>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</si>
  <si>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</si>
  <si>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</si>
  <si>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</si>
  <si>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</si>
  <si>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</si>
  <si>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</si>
  <si>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</si>
  <si>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</si>
  <si>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</si>
  <si>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</si>
  <si>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</si>
  <si>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</si>
  <si>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</si>
  <si>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</si>
  <si>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</si>
  <si>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</si>
  <si>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</si>
  <si>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</si>
  <si>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</si>
  <si>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</si>
  <si>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</si>
  <si>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</si>
  <si>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</si>
  <si>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</si>
  <si>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</si>
  <si>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</si>
  <si>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</si>
  <si>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</si>
  <si>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</si>
  <si>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</si>
  <si>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</si>
  <si>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</si>
  <si>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</si>
  <si>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</si>
  <si>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</si>
  <si>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</si>
  <si>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</si>
  <si>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</si>
  <si>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</si>
  <si>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</si>
  <si>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</si>
  <si>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</si>
  <si>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</si>
  <si>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</si>
  <si>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</si>
  <si>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</si>
  <si>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</si>
  <si>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</si>
  <si>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</si>
  <si>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</si>
  <si>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</si>
  <si>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</si>
  <si>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</si>
  <si>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</si>
  <si>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</si>
  <si>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</si>
  <si>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</si>
  <si>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</si>
  <si>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</si>
  <si>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</si>
  <si>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</si>
  <si>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</si>
  <si>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</si>
  <si>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</si>
  <si>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</si>
  <si>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</si>
  <si>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</si>
  <si>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</si>
  <si>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</si>
  <si>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</si>
  <si>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</si>
  <si>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</si>
  <si>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</si>
  <si>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</si>
  <si>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</si>
  <si>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</si>
  <si>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</si>
  <si>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</si>
  <si>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</si>
  <si>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</si>
  <si>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</si>
  <si>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</si>
  <si>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</si>
  <si>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</si>
  <si>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</si>
  <si>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</si>
  <si>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</si>
  <si>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</si>
  <si>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</si>
  <si>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</si>
  <si>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</si>
  <si>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</si>
  <si>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</si>
  <si>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</si>
  <si>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</si>
  <si>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</si>
  <si>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</si>
  <si>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</si>
  <si>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</si>
  <si>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</si>
  <si>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</si>
  <si>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</si>
  <si>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</si>
  <si>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</si>
  <si>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</si>
  <si>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</si>
  <si>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</si>
  <si>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</si>
  <si>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</si>
  <si>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</si>
  <si>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</si>
  <si>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</si>
  <si>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</si>
  <si>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</si>
  <si>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</si>
  <si>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</si>
  <si>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</si>
  <si>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</si>
  <si>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</si>
  <si>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</si>
  <si>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</si>
  <si>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</si>
  <si>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</si>
  <si>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</si>
  <si>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</si>
  <si>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</si>
  <si>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</si>
  <si>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</si>
  <si>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</si>
  <si>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</si>
  <si>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</si>
  <si>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</si>
  <si>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</si>
  <si>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</si>
  <si>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</si>
  <si>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</si>
  <si>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</si>
  <si>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</si>
  <si>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</si>
  <si>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</si>
  <si>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</si>
  <si>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</si>
  <si>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</si>
  <si>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</si>
  <si>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</si>
  <si>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</si>
  <si>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</si>
  <si>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</si>
  <si>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</si>
  <si>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</si>
  <si>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</si>
  <si>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</si>
  <si>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</si>
  <si>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</si>
  <si>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</si>
  <si>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</si>
  <si>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</si>
  <si>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</si>
  <si>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</si>
  <si>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</si>
  <si>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</si>
  <si>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</si>
  <si>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</si>
  <si>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</si>
  <si>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</si>
  <si>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</si>
  <si>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</si>
  <si>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</si>
  <si>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</si>
  <si>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</si>
  <si>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</si>
  <si>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</si>
  <si>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</si>
  <si>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</si>
  <si>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</si>
  <si>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</si>
  <si>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</si>
  <si>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</si>
  <si>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</si>
  <si>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</si>
  <si>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</si>
  <si>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</si>
  <si>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</si>
  <si>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</si>
  <si>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</si>
  <si>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</si>
  <si>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</si>
  <si>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</si>
  <si>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</si>
  <si>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</si>
  <si>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</si>
  <si>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</si>
  <si>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</si>
  <si>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</si>
  <si>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</si>
  <si>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</si>
  <si>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</si>
  <si>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</si>
  <si>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</si>
  <si>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</si>
  <si>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</si>
  <si>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</si>
  <si>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</si>
  <si>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</si>
  <si>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</si>
  <si>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</si>
  <si>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</si>
  <si>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</si>
  <si>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</si>
  <si>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</si>
  <si>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</si>
  <si>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</si>
  <si>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</si>
  <si>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</si>
  <si>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</si>
  <si>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</si>
  <si>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</si>
  <si>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</si>
  <si>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</si>
  <si>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</si>
  <si>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</si>
  <si>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</si>
  <si>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</si>
  <si>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</si>
  <si>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</si>
  <si>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</si>
  <si>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</si>
  <si>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</si>
  <si>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</si>
  <si>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</si>
  <si>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</si>
  <si>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</si>
  <si>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</si>
  <si>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</si>
  <si>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</si>
  <si>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</si>
  <si>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</si>
  <si>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</si>
  <si>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</si>
  <si>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</si>
  <si>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</si>
  <si>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</si>
  <si>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</si>
  <si>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</si>
  <si>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</si>
  <si>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</si>
  <si>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</si>
  <si>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</si>
  <si>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</si>
  <si>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</si>
  <si>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</si>
  <si>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</si>
  <si>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</si>
  <si>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</si>
  <si>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</si>
  <si>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</si>
  <si>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</si>
  <si>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</si>
  <si>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</si>
  <si>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</si>
  <si>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</si>
  <si>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</si>
  <si>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</si>
  <si>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</si>
  <si>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</si>
  <si>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</si>
  <si>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</si>
  <si>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</si>
  <si>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</si>
  <si>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</si>
  <si>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</si>
  <si>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</si>
  <si>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</si>
  <si>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</si>
  <si>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</si>
  <si>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</si>
  <si>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</si>
  <si>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</si>
  <si>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</si>
  <si>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</si>
  <si>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</si>
  <si>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</si>
  <si>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</si>
  <si>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</si>
  <si>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</si>
  <si>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</si>
  <si>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</si>
  <si>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</si>
  <si>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</si>
  <si>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</si>
  <si>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</si>
  <si>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</si>
  <si>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</si>
  <si>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</si>
  <si>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</si>
  <si>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</si>
  <si>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</si>
  <si>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</si>
  <si>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</si>
  <si>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</si>
  <si>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</si>
  <si>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</si>
  <si>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</si>
  <si>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</si>
  <si>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</si>
  <si>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</si>
  <si>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</si>
  <si>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</si>
  <si>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</si>
  <si>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</si>
  <si>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</si>
  <si>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</si>
  <si>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</si>
  <si>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</si>
  <si>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</si>
  <si>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</si>
  <si>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</si>
  <si>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</si>
  <si>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</si>
  <si>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</si>
  <si>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</si>
  <si>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</si>
  <si>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</si>
  <si>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</si>
  <si>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</si>
  <si>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</si>
  <si>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</si>
  <si>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</si>
  <si>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</si>
  <si>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</si>
  <si>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</si>
  <si>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</si>
  <si>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</si>
  <si>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</si>
  <si>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</si>
  <si>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</si>
  <si>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</si>
  <si>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</si>
  <si>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</si>
  <si>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</si>
  <si>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</si>
  <si>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</si>
  <si>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</si>
  <si>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</si>
  <si>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</si>
  <si>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</si>
  <si>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</si>
  <si>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</si>
  <si>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</si>
  <si>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</si>
  <si>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</si>
  <si>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</si>
  <si>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</si>
  <si>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</si>
  <si>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</si>
  <si>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</si>
  <si>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</si>
  <si>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</si>
  <si>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</si>
  <si>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</si>
  <si>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</si>
  <si>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</si>
  <si>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</si>
  <si>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</si>
  <si>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</si>
  <si>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</si>
  <si>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</si>
  <si>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</si>
  <si>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</si>
  <si>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</si>
  <si>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</si>
  <si>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</si>
  <si>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</si>
  <si>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</si>
  <si>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</si>
  <si>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</si>
  <si>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</si>
  <si>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</si>
  <si>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</si>
  <si>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</si>
  <si>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</si>
  <si>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</si>
  <si>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</si>
  <si>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</si>
  <si>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</si>
  <si>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</si>
  <si>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</si>
  <si>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</si>
  <si>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</si>
  <si>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</si>
  <si>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</si>
  <si>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</si>
  <si>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</si>
  <si>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</si>
  <si>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</si>
  <si>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</si>
  <si>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</si>
  <si>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</si>
  <si>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</si>
  <si>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</si>
  <si>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</si>
  <si>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</si>
  <si>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</si>
  <si>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</si>
  <si>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</si>
  <si>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</si>
  <si>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</si>
  <si>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</si>
  <si>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</si>
  <si>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</si>
  <si>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</si>
  <si>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</si>
  <si>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</si>
  <si>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</si>
  <si>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</si>
  <si>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</si>
  <si>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</si>
  <si>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</si>
  <si>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</si>
  <si>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</si>
  <si>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</si>
  <si>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</si>
  <si>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</si>
  <si>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</si>
  <si>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</si>
  <si>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</si>
  <si>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</si>
  <si>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</si>
  <si>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</si>
  <si>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</si>
  <si>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</si>
  <si>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</si>
  <si>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</si>
  <si>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</si>
  <si>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</si>
  <si>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</si>
  <si>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</si>
  <si>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</si>
  <si>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</si>
  <si>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</si>
  <si>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</si>
  <si>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</si>
  <si>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</si>
  <si>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</si>
  <si>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</si>
  <si>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</si>
  <si>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</si>
  <si>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</si>
  <si>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</si>
  <si>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</si>
  <si>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</si>
  <si>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</si>
  <si>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</si>
  <si>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</si>
  <si>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</si>
  <si>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</si>
  <si>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</si>
  <si>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</si>
  <si>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</si>
  <si>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</si>
  <si>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</si>
  <si>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</si>
  <si>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</si>
  <si>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</si>
  <si>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</si>
  <si>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</si>
  <si>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</si>
  <si>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</si>
  <si>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</si>
  <si>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</si>
  <si>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</si>
  <si>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</si>
  <si>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</si>
  <si>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</si>
  <si>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</si>
  <si>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</si>
  <si>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</si>
  <si>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</si>
  <si>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</si>
  <si>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</si>
  <si>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</si>
  <si>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</si>
  <si>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</si>
  <si>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</si>
  <si>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</si>
  <si>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</si>
  <si>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</si>
  <si>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</si>
  <si>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</si>
  <si>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</si>
  <si>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</si>
  <si>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</si>
  <si>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</si>
  <si>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</si>
  <si>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</si>
  <si>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</si>
  <si>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</si>
  <si>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</si>
  <si>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</si>
  <si>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</si>
  <si>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</si>
  <si>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</si>
  <si>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</si>
  <si>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</si>
  <si>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</si>
  <si>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</si>
  <si>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</si>
  <si>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</si>
  <si>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</si>
  <si>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</si>
  <si>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</si>
  <si>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</si>
  <si>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</si>
  <si>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</si>
  <si>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</si>
  <si>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</si>
  <si>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</si>
  <si>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</si>
  <si>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</si>
  <si>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</si>
  <si>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</si>
  <si>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</si>
  <si>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</si>
  <si>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</si>
  <si>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</si>
  <si>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</si>
  <si>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</si>
  <si>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</si>
  <si>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</si>
  <si>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</si>
  <si>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</si>
  <si>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</si>
  <si>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</si>
  <si>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</si>
  <si>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</si>
  <si>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</si>
  <si>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</si>
  <si>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</si>
  <si>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</si>
  <si>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</si>
  <si>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</si>
  <si>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</si>
  <si>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</si>
  <si>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</si>
  <si>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</si>
  <si>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</si>
  <si>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</si>
  <si>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</si>
  <si>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</si>
  <si>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</si>
  <si>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</si>
  <si>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</si>
  <si>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</si>
  <si>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</si>
  <si>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</si>
  <si>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</si>
  <si>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</si>
  <si>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</si>
  <si>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</si>
  <si>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</si>
  <si>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</si>
  <si>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</si>
  <si>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</si>
  <si>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</si>
  <si>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</si>
  <si>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</si>
  <si>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</si>
  <si>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</si>
  <si>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</si>
  <si>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</si>
  <si>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</si>
  <si>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</si>
  <si>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</si>
  <si>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</si>
  <si>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</si>
  <si>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</si>
  <si>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</si>
  <si>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</si>
  <si>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</si>
  <si>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</si>
  <si>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</si>
  <si>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</si>
  <si>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</si>
  <si>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</si>
  <si>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</si>
  <si>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</si>
  <si>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</si>
  <si>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</si>
  <si>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</si>
  <si>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</si>
  <si>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</si>
  <si>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</si>
  <si>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</si>
  <si>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</si>
  <si>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</si>
  <si>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</si>
  <si>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</si>
  <si>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</si>
  <si>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</si>
  <si>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</si>
  <si>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</si>
  <si>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</si>
  <si>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</si>
  <si>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</si>
  <si>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</si>
  <si>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</si>
  <si>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</si>
  <si>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</si>
  <si>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</si>
  <si>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</si>
  <si>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</si>
  <si>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</si>
  <si>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</si>
  <si>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</si>
  <si>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</si>
  <si>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</si>
  <si>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</si>
  <si>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</si>
  <si>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</si>
  <si>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</si>
  <si>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</si>
  <si>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</si>
  <si>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</si>
  <si>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</si>
  <si>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</si>
  <si>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</si>
  <si>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</si>
  <si>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</si>
  <si>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</si>
  <si>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</si>
  <si>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</si>
  <si>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</si>
  <si>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</si>
  <si>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</si>
  <si>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</si>
  <si>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</si>
  <si>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</si>
  <si>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</si>
  <si>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</si>
  <si>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</si>
  <si>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</si>
  <si>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</si>
  <si>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</si>
  <si>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</si>
  <si>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</si>
  <si>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</si>
  <si>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</si>
  <si>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</si>
  <si>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</si>
  <si>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</si>
  <si>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</si>
  <si>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</si>
  <si>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</si>
  <si>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</si>
  <si>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</si>
  <si>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</si>
  <si>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</si>
  <si>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</si>
  <si>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</si>
  <si>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</si>
  <si>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</si>
  <si>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</si>
  <si>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</si>
  <si>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</si>
  <si>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</si>
  <si>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</si>
  <si>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</si>
  <si>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</si>
  <si>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</si>
  <si>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</si>
  <si>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</si>
  <si>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</si>
  <si>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</si>
  <si>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</si>
  <si>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</si>
  <si>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</si>
  <si>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</si>
  <si>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</si>
  <si>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</si>
  <si>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</si>
  <si>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</si>
  <si>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</si>
  <si>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</si>
  <si>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</si>
  <si>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</si>
  <si>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</si>
  <si>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</si>
  <si>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</si>
  <si>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</si>
  <si>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</si>
  <si>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</si>
  <si>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</si>
  <si>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</si>
  <si>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</si>
  <si>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</si>
  <si>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</si>
  <si>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</si>
  <si>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</si>
  <si>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</si>
  <si>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</si>
  <si>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</si>
  <si>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</si>
  <si>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</si>
  <si>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</si>
  <si>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</si>
  <si>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</si>
  <si>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</si>
  <si>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</si>
  <si>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</si>
  <si>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</si>
  <si>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</si>
  <si>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</si>
  <si>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</si>
  <si>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</si>
  <si>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</si>
  <si>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</si>
  <si>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</si>
  <si>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</si>
  <si>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</si>
  <si>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</si>
  <si>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</si>
  <si>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</si>
  <si>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</si>
  <si>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</si>
  <si>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</si>
  <si>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</si>
  <si>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</si>
  <si>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</si>
  <si>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</si>
  <si>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</si>
  <si>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</si>
  <si>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</si>
  <si>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</si>
  <si>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</si>
  <si>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</si>
  <si>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</si>
  <si>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</si>
  <si>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</si>
  <si>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</si>
  <si>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</si>
  <si>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</si>
  <si>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</si>
  <si>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</si>
  <si>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</si>
  <si>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</si>
  <si>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</si>
  <si>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</si>
  <si>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</si>
  <si>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</si>
  <si>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</si>
  <si>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</si>
  <si>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</si>
  <si>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</si>
  <si>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</si>
  <si>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</si>
  <si>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</si>
  <si>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</si>
  <si>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</si>
  <si>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</si>
  <si>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</si>
  <si>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</si>
  <si>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</si>
  <si>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</si>
  <si>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</si>
  <si>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</si>
  <si>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</si>
  <si>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</si>
  <si>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</si>
  <si>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</si>
  <si>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</si>
  <si>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</si>
  <si>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</si>
  <si>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</si>
  <si>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</si>
  <si>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</si>
  <si>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</si>
  <si>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</si>
  <si>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</si>
  <si>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</si>
  <si>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</si>
  <si>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</si>
  <si>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</si>
  <si>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</si>
  <si>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</si>
  <si>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</si>
  <si>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</si>
  <si>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</si>
  <si>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</si>
  <si>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</si>
  <si>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</si>
  <si>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</si>
  <si>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</si>
  <si>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</si>
  <si>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</si>
  <si>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</si>
  <si>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</si>
  <si>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</si>
  <si>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</si>
  <si>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</si>
  <si>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</si>
  <si>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</si>
  <si>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</si>
  <si>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</si>
  <si>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</si>
  <si>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</si>
  <si>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</si>
  <si>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</si>
  <si>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</si>
  <si>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</si>
  <si>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</si>
  <si>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</si>
  <si>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</si>
  <si>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</si>
  <si>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</si>
  <si>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</si>
  <si>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</si>
  <si>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</si>
  <si>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</si>
  <si>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</si>
  <si>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</si>
  <si>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</si>
  <si>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</si>
  <si>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</si>
  <si>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</si>
  <si>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</si>
  <si>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</si>
  <si>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</si>
  <si>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</si>
  <si>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</si>
  <si>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</si>
  <si>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</si>
  <si>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</si>
  <si>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</si>
  <si>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</si>
  <si>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</si>
  <si>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</si>
  <si>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</si>
  <si>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</si>
  <si>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</si>
  <si>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</si>
  <si>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</si>
  <si>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</si>
  <si>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</si>
  <si>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</si>
  <si>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</si>
  <si>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</si>
  <si>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</si>
  <si>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</si>
  <si>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</si>
  <si>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</si>
  <si>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</si>
  <si>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</si>
  <si>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</si>
  <si>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</si>
  <si>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</si>
  <si>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</si>
  <si>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</si>
  <si>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</si>
  <si>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</si>
  <si>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</si>
  <si>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</si>
  <si>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</si>
  <si>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</si>
  <si>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</si>
  <si>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</si>
  <si>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</si>
  <si>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</si>
  <si>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</si>
  <si>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</si>
  <si>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</si>
  <si>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</si>
  <si>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</si>
  <si>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</si>
  <si>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</si>
  <si>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</si>
  <si>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</si>
  <si>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</si>
  <si>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</si>
  <si>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</si>
  <si>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</si>
  <si>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</si>
  <si>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</si>
  <si>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</si>
  <si>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</si>
  <si>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</si>
  <si>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</si>
  <si>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</si>
  <si>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</si>
  <si>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</si>
  <si>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</si>
  <si>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</si>
  <si>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</si>
  <si>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</si>
  <si>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</si>
  <si>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</si>
  <si>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</si>
  <si>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</si>
  <si>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</si>
  <si>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</si>
  <si>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</si>
  <si>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</si>
  <si>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</si>
  <si>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</si>
  <si>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</si>
  <si>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</si>
  <si>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</si>
  <si>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</si>
  <si>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</si>
  <si>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</si>
  <si>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</si>
  <si>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</si>
  <si>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</si>
  <si>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</si>
  <si>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</si>
  <si>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</si>
  <si>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</si>
  <si>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</si>
  <si>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</si>
  <si>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</si>
  <si>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</si>
  <si>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</si>
  <si>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</si>
  <si>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</si>
  <si>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</si>
  <si>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</si>
  <si>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</si>
  <si>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</si>
  <si>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</si>
  <si>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</si>
  <si>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</si>
  <si>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</si>
  <si>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</si>
  <si>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</si>
  <si>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</si>
  <si>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</si>
  <si>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</si>
  <si>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</si>
  <si>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</si>
  <si>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</si>
  <si>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</si>
  <si>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</si>
  <si>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</si>
  <si>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</si>
  <si>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</si>
  <si>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</si>
  <si>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</si>
  <si>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</si>
  <si>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</si>
  <si>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</si>
  <si>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</si>
  <si>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</si>
  <si>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</si>
  <si>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</si>
  <si>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</si>
  <si>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</si>
  <si>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</si>
  <si>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</si>
  <si>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</si>
  <si>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</si>
  <si>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</si>
  <si>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</si>
  <si>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</si>
  <si>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</si>
  <si>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</si>
  <si>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</si>
  <si>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</si>
  <si>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</si>
  <si>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</si>
  <si>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</si>
  <si>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</si>
  <si>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</si>
  <si>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</si>
  <si>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</si>
  <si>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</si>
  <si>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</si>
  <si>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</si>
  <si>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</si>
  <si>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</si>
  <si>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</si>
  <si>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</si>
  <si>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</si>
  <si>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</si>
  <si>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</si>
  <si>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</si>
  <si>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</si>
  <si>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</si>
  <si>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</si>
  <si>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</si>
  <si>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</si>
  <si>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</si>
  <si>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</si>
  <si>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</si>
  <si>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</si>
  <si>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</si>
  <si>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</si>
  <si>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</si>
  <si>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</si>
  <si>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</si>
  <si>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</si>
  <si>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</si>
  <si>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</si>
  <si>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</si>
  <si>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</si>
  <si>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</si>
  <si>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</si>
  <si>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</si>
  <si>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</si>
  <si>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</si>
  <si>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</si>
  <si>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</si>
  <si>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</si>
  <si>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</si>
  <si>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</si>
  <si>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</si>
  <si>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</si>
  <si>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</si>
  <si>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</si>
  <si>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</si>
  <si>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</si>
  <si>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</si>
  <si>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</si>
  <si>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</si>
  <si>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</si>
  <si>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</si>
  <si>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</si>
  <si>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</si>
  <si>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</si>
  <si>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</si>
  <si>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</si>
  <si>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</si>
  <si>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</si>
  <si>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</si>
  <si>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</si>
  <si>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</si>
  <si>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</si>
  <si>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</si>
  <si>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</si>
  <si>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</si>
  <si>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</si>
  <si>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</si>
  <si>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</si>
  <si>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</si>
  <si>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</si>
  <si>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</si>
  <si>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</si>
  <si>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</si>
  <si>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</si>
  <si>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</si>
  <si>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</si>
  <si>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</si>
  <si>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</si>
  <si>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</si>
  <si>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</si>
  <si>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</si>
  <si>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</si>
  <si>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</si>
  <si>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</si>
  <si>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</si>
  <si>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</si>
  <si>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</si>
  <si>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</si>
  <si>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</si>
  <si>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</si>
  <si>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</si>
  <si>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</si>
  <si>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</si>
  <si>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</si>
  <si>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</si>
  <si>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</si>
  <si>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</si>
  <si>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</si>
  <si>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</si>
  <si>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</si>
  <si>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</si>
  <si>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</si>
  <si>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</si>
  <si>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</si>
  <si>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</si>
  <si>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</si>
  <si>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</si>
  <si>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</si>
  <si>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</si>
  <si>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</si>
  <si>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</si>
  <si>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</si>
  <si>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</si>
  <si>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</si>
  <si>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</si>
  <si>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</si>
  <si>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</si>
  <si>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</si>
  <si>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</si>
  <si>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</si>
  <si>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</si>
  <si>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</si>
  <si>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</si>
  <si>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</si>
  <si>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</si>
  <si>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</si>
  <si>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</si>
  <si>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</si>
  <si>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</si>
  <si>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</si>
  <si>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</si>
  <si>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</si>
  <si>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</si>
  <si>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</si>
  <si>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</si>
  <si>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</si>
  <si>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</si>
  <si>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</si>
  <si>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</si>
  <si>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</si>
  <si>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</si>
  <si>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</si>
  <si>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</si>
  <si>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</si>
  <si>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</si>
  <si>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</si>
  <si>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</si>
  <si>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</si>
  <si>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</si>
  <si>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</si>
  <si>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</si>
  <si>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</si>
  <si>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</si>
  <si>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</si>
  <si>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</si>
  <si>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</si>
  <si>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</si>
  <si>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</si>
  <si>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</si>
  <si>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</si>
  <si>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</si>
  <si>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</si>
  <si>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</si>
  <si>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</si>
  <si>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</si>
  <si>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</si>
  <si>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</si>
  <si>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</si>
  <si>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</si>
  <si>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</si>
  <si>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</si>
  <si>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</si>
  <si>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</si>
  <si>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</si>
  <si>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</si>
  <si>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</si>
  <si>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</si>
  <si>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</si>
  <si>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</si>
  <si>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</si>
  <si>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</si>
  <si>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</si>
  <si>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</si>
  <si>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</si>
  <si>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</si>
  <si>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</si>
  <si>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</si>
  <si>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</si>
  <si>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</si>
  <si>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</si>
  <si>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</si>
  <si>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</si>
  <si>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</si>
  <si>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</si>
  <si>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</si>
  <si>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</si>
  <si>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</si>
  <si>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</si>
  <si>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</si>
  <si>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</si>
  <si>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</si>
  <si>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</si>
  <si>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</si>
  <si>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</si>
  <si>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</si>
  <si>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</si>
  <si>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</si>
  <si>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</si>
  <si>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</si>
  <si>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</si>
  <si>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</si>
  <si>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</si>
  <si>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</si>
  <si>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</si>
  <si>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</si>
  <si>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</si>
  <si>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</si>
  <si>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</si>
  <si>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</si>
  <si>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</si>
  <si>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</si>
  <si>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</si>
  <si>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</si>
  <si>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</si>
  <si>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</si>
  <si>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</si>
  <si>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</si>
  <si>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</si>
  <si>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</si>
  <si>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</si>
  <si>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</si>
  <si>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</si>
  <si>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</si>
  <si>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</si>
  <si>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</si>
  <si>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</si>
  <si>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</si>
  <si>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</si>
  <si>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</si>
  <si>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</si>
  <si>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</si>
  <si>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</si>
  <si>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</si>
  <si>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</si>
  <si>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</si>
  <si>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</si>
  <si>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</si>
  <si>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</si>
  <si>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</si>
  <si>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</si>
  <si>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</si>
  <si>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</si>
  <si>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</si>
  <si>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</si>
  <si>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</si>
  <si>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</si>
  <si>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</si>
  <si>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</si>
  <si>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</si>
  <si>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</si>
  <si>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</si>
  <si>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</si>
  <si>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</si>
  <si>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</si>
  <si>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</si>
  <si>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</si>
  <si>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</si>
  <si>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</si>
  <si>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</si>
  <si>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</si>
  <si>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</si>
  <si>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</si>
  <si>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</si>
  <si>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</si>
  <si>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</si>
  <si>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</si>
  <si>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</si>
  <si>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</si>
  <si>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</si>
  <si>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</si>
  <si>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</si>
  <si>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</si>
  <si>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</si>
  <si>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</si>
  <si>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</si>
  <si>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</si>
  <si>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</si>
  <si>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</si>
  <si>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</si>
  <si>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</si>
  <si>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</si>
  <si>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</si>
  <si>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</si>
  <si>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</si>
  <si>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</si>
  <si>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</si>
  <si>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</si>
  <si>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</si>
  <si>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</si>
  <si>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</si>
  <si>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</si>
  <si>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</si>
  <si>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</si>
  <si>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</si>
  <si>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</si>
  <si>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</si>
  <si>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</si>
  <si>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</si>
  <si>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</si>
  <si>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</si>
  <si>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</si>
  <si>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</si>
  <si>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</si>
  <si>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</si>
  <si>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</si>
  <si>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</si>
  <si>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</si>
  <si>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</si>
  <si>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</si>
  <si>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</si>
  <si>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</si>
  <si>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</si>
  <si>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</si>
  <si>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</si>
  <si>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</si>
  <si>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</si>
  <si>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</si>
  <si>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</si>
  <si>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</si>
  <si>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</si>
  <si>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</si>
  <si>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</si>
  <si>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</si>
  <si>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</si>
  <si>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</si>
  <si>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</si>
  <si>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</si>
  <si>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</si>
  <si>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</si>
  <si>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</si>
  <si>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</si>
  <si>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</si>
  <si>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</si>
  <si>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</si>
  <si>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</si>
  <si>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</si>
  <si>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</si>
  <si>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</si>
  <si>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</si>
  <si>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</si>
  <si>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</si>
  <si>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</si>
  <si>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</si>
  <si>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</si>
  <si>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</si>
  <si>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</si>
  <si>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</si>
  <si>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</si>
  <si>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</si>
  <si>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</si>
  <si>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</si>
  <si>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</si>
  <si>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</si>
  <si>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</si>
  <si>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</si>
  <si>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</si>
  <si>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</si>
  <si>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</si>
  <si>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</si>
  <si>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</si>
  <si>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</si>
  <si>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</si>
  <si>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</si>
  <si>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</si>
  <si>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</si>
  <si>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</si>
  <si>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</si>
  <si>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</si>
  <si>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</si>
  <si>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</si>
  <si>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</si>
  <si>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</si>
  <si>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</si>
  <si>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</si>
  <si>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</si>
  <si>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</si>
  <si>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</si>
  <si>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</si>
  <si>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</si>
  <si>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</si>
  <si>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</si>
  <si>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</si>
  <si>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</si>
  <si>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</si>
  <si>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</si>
  <si>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</si>
  <si>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</si>
  <si>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</si>
  <si>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</si>
  <si>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</si>
  <si>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</si>
  <si>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</si>
  <si>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</si>
  <si>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</si>
  <si>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</si>
  <si>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</si>
  <si>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</si>
  <si>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</si>
  <si>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</si>
  <si>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</si>
  <si>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</si>
  <si>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</si>
  <si>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</si>
  <si>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</si>
  <si>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</si>
  <si>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</si>
  <si>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</si>
  <si>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</si>
  <si>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</si>
  <si>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</si>
  <si>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</si>
  <si>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</si>
  <si>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</si>
  <si>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</si>
  <si>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</si>
  <si>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</si>
  <si>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</si>
  <si>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</si>
  <si>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</si>
  <si>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</si>
  <si>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</si>
  <si>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</si>
  <si>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</si>
  <si>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</si>
  <si>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</si>
  <si>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</si>
  <si>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</si>
  <si>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</si>
  <si>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</si>
  <si>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</si>
  <si>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</si>
  <si>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</si>
  <si>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</si>
  <si>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</si>
  <si>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</si>
  <si>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</si>
  <si>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</si>
  <si>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</si>
  <si>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</si>
  <si>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</si>
  <si>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</si>
  <si>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</si>
  <si>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</si>
  <si>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</si>
  <si>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</si>
  <si>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</si>
  <si>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</si>
  <si>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</si>
  <si>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</si>
  <si>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</si>
  <si>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</si>
  <si>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</si>
  <si>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</si>
  <si>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</si>
  <si>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</si>
  <si>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</si>
  <si>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</si>
  <si>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</si>
  <si>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</si>
  <si>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</si>
  <si>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</si>
  <si>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</si>
  <si>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</si>
  <si>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</si>
  <si>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</si>
  <si>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</si>
  <si>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</si>
  <si>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</si>
  <si>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</si>
  <si>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</si>
  <si>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</si>
  <si>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</si>
  <si>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</si>
  <si>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</si>
  <si>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</si>
  <si>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</si>
  <si>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</si>
  <si>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</si>
  <si>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</si>
  <si>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</si>
  <si>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</si>
  <si>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</si>
  <si>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</si>
  <si>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</si>
  <si>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</si>
  <si>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</si>
  <si>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</si>
  <si>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</si>
  <si>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</si>
  <si>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</si>
  <si>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</si>
  <si>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</si>
  <si>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</si>
  <si>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</si>
  <si>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</si>
  <si>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</si>
  <si>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</si>
  <si>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</si>
  <si>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</si>
  <si>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</si>
  <si>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</si>
  <si>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</si>
  <si>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</si>
  <si>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</si>
  <si>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</si>
  <si>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</si>
  <si>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</si>
  <si>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</si>
  <si>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</si>
  <si>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</si>
  <si>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</si>
  <si>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</si>
  <si>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</si>
  <si>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</si>
  <si>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</si>
  <si>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</si>
  <si>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</si>
  <si>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</si>
  <si>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</si>
  <si>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</si>
  <si>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</si>
  <si>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</si>
  <si>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</si>
  <si>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</si>
  <si>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</si>
  <si>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</si>
  <si>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</si>
  <si>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</si>
  <si>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</si>
  <si>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</si>
  <si>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</si>
  <si>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</si>
  <si>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</si>
  <si>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</si>
  <si>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</si>
  <si>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</si>
  <si>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</si>
  <si>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</si>
  <si>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</si>
  <si>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</si>
  <si>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</si>
  <si>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</si>
  <si>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</si>
  <si>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</si>
  <si>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</si>
  <si>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</si>
  <si>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</si>
  <si>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</si>
  <si>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</si>
  <si>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</si>
  <si>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</si>
  <si>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</si>
  <si>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</si>
  <si>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</si>
  <si>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</si>
  <si>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</si>
  <si>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</si>
  <si>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</si>
  <si>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</si>
  <si>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</si>
  <si>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</si>
  <si>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</si>
  <si>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</si>
  <si>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</si>
  <si>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</si>
  <si>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</si>
  <si>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</si>
  <si>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</si>
  <si>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</si>
  <si>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</si>
  <si>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</si>
  <si>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</si>
  <si>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</si>
  <si>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</si>
  <si>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</si>
  <si>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</si>
  <si>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</si>
  <si>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</si>
  <si>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</si>
  <si>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</si>
  <si>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</si>
  <si>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</si>
  <si>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</si>
  <si>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</si>
  <si>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</si>
  <si>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</si>
  <si>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</si>
  <si>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</si>
  <si>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</si>
  <si>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</si>
  <si>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</si>
  <si>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</si>
  <si>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</si>
  <si>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</si>
  <si>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</si>
  <si>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</si>
  <si>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</si>
  <si>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</si>
  <si>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</si>
  <si>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</si>
  <si>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</si>
  <si>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</si>
  <si>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</si>
  <si>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</si>
  <si>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</si>
  <si>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</si>
  <si>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</si>
  <si>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</si>
  <si>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</si>
  <si>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</si>
  <si>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</si>
  <si>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</si>
  <si>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</si>
  <si>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</si>
  <si>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</si>
  <si>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</si>
  <si>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</si>
  <si>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</si>
  <si>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</si>
  <si>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</si>
  <si>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</si>
  <si>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</si>
  <si>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</si>
  <si>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</si>
  <si>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</si>
  <si>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</si>
  <si>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</si>
  <si>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</si>
  <si>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</si>
  <si>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</si>
  <si>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</si>
  <si>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</si>
  <si>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</si>
  <si>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</si>
  <si>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</si>
  <si>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</si>
  <si>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</si>
  <si>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</si>
  <si>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</si>
  <si>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</si>
  <si>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</si>
  <si>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</si>
  <si>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</si>
  <si>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</si>
  <si>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</si>
  <si>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</si>
  <si>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</si>
  <si>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</si>
  <si>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</si>
  <si>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</si>
  <si>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</si>
  <si>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</si>
  <si>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</si>
  <si>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</si>
  <si>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</si>
  <si>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</si>
  <si>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</si>
  <si>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</si>
  <si>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</si>
  <si>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</si>
  <si>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</si>
  <si>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</si>
  <si>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</si>
  <si>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</si>
  <si>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</si>
  <si>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</si>
  <si>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</si>
  <si>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</si>
  <si>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</si>
  <si>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</si>
  <si>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</si>
  <si>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</si>
  <si>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</si>
  <si>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</si>
  <si>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</si>
  <si>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</si>
  <si>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</si>
  <si>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</si>
  <si>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</si>
  <si>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</si>
  <si>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</si>
  <si>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</si>
  <si>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</si>
  <si>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</si>
  <si>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</si>
  <si>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</si>
  <si>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</si>
  <si>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</si>
  <si>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</si>
  <si>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</si>
  <si>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</si>
  <si>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</si>
  <si>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</si>
  <si>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</si>
  <si>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</si>
  <si>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</si>
  <si>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</si>
  <si>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</si>
  <si>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</si>
  <si>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</si>
  <si>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</si>
  <si>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</si>
  <si>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</si>
  <si>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</si>
  <si>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</si>
  <si>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</si>
  <si>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</si>
  <si>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</si>
  <si>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</si>
  <si>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</si>
  <si>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</si>
  <si>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</si>
  <si>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</si>
  <si>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</si>
  <si>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</si>
  <si>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</si>
  <si>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</si>
  <si>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</si>
  <si>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</si>
  <si>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</si>
  <si>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</si>
  <si>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</si>
  <si>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</si>
  <si>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</si>
  <si>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</si>
  <si>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</si>
  <si>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</si>
  <si>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</si>
  <si>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</si>
  <si>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</si>
  <si>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</si>
  <si>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</si>
  <si>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</si>
  <si>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</si>
  <si>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</si>
  <si>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</si>
  <si>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</si>
  <si>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</si>
  <si>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</si>
  <si>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</si>
  <si>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</si>
  <si>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</si>
  <si>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</si>
  <si>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</si>
  <si>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</si>
  <si>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</si>
  <si>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</si>
  <si>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</si>
  <si>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</si>
  <si>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</si>
  <si>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</si>
  <si>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</si>
  <si>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</si>
  <si>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</si>
  <si>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</si>
  <si>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</si>
  <si>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</si>
  <si>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</si>
  <si>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</si>
  <si>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</si>
  <si>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</si>
  <si>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</si>
  <si>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</si>
  <si>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</si>
  <si>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</si>
  <si>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</si>
  <si>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</si>
  <si>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</si>
  <si>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</si>
  <si>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</si>
  <si>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</si>
  <si>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</si>
  <si>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</si>
  <si>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</si>
  <si>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</si>
  <si>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</si>
  <si>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</si>
  <si>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</si>
  <si>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</si>
  <si>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</si>
  <si>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</si>
  <si>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</si>
  <si>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</si>
  <si>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</si>
  <si>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</si>
  <si>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</si>
  <si>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</si>
  <si>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</si>
  <si>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</si>
  <si>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</si>
  <si>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</si>
  <si>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</si>
  <si>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</si>
  <si>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</si>
  <si>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</si>
  <si>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</si>
  <si>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</si>
  <si>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</si>
  <si>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</si>
  <si>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</si>
  <si>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</si>
  <si>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</si>
  <si>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</si>
  <si>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</si>
  <si>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</si>
  <si>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</si>
  <si>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</si>
  <si>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</si>
  <si>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</si>
  <si>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</si>
  <si>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</si>
  <si>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</si>
  <si>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</si>
  <si>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</si>
  <si>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</si>
  <si>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</si>
  <si>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</si>
  <si>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</si>
  <si>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</si>
  <si>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</si>
  <si>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</si>
  <si>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</si>
  <si>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</si>
  <si>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</si>
  <si>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</si>
  <si>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</si>
  <si>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</si>
  <si>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</si>
  <si>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</si>
  <si>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</si>
  <si>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</si>
  <si>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</si>
  <si>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</si>
  <si>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</si>
  <si>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</si>
  <si>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</si>
  <si>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</si>
  <si>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</si>
  <si>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</si>
  <si>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</si>
  <si>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</si>
  <si>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</si>
  <si>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</si>
  <si>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</si>
  <si>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</si>
  <si>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</si>
  <si>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</si>
  <si>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</si>
  <si>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</si>
  <si>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</si>
  <si>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</si>
  <si>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</si>
  <si>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</si>
  <si>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</si>
  <si>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</si>
  <si>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</si>
  <si>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</si>
  <si>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</si>
  <si>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</si>
  <si>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</si>
  <si>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</si>
  <si>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</si>
  <si>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</si>
  <si>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</si>
  <si>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</si>
  <si>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</si>
  <si>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</si>
  <si>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</si>
  <si>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</si>
  <si>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</si>
  <si>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</si>
  <si>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</si>
  <si>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</si>
  <si>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</si>
  <si>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</si>
  <si>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</si>
  <si>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</si>
  <si>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</si>
  <si>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</si>
  <si>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</si>
  <si>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</si>
  <si>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</si>
  <si>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</si>
  <si>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</si>
  <si>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</si>
  <si>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</si>
  <si>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</si>
  <si>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</si>
  <si>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</si>
  <si>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</si>
  <si>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</si>
  <si>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</si>
  <si>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</si>
  <si>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</si>
  <si>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</si>
  <si>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</si>
  <si>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</si>
  <si>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</si>
  <si>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</si>
  <si>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</si>
  <si>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</si>
  <si>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</si>
  <si>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</si>
  <si>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</si>
  <si>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</si>
  <si>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</si>
  <si>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</si>
  <si>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</si>
  <si>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</si>
  <si>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</si>
  <si>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</si>
  <si>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</si>
  <si>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</si>
  <si>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</si>
  <si>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</si>
  <si>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</si>
  <si>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</si>
  <si>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</si>
  <si>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</si>
  <si>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</si>
  <si>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</si>
  <si>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</si>
  <si>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</si>
  <si>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</si>
  <si>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</si>
  <si>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</si>
  <si>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</si>
  <si>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</si>
  <si>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</si>
  <si>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</si>
  <si>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</si>
  <si>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</si>
  <si>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</si>
  <si>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</si>
  <si>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</si>
  <si>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</si>
  <si>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</si>
  <si>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</si>
  <si>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</si>
  <si>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</si>
  <si>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</si>
  <si>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</si>
  <si>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</si>
  <si>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</si>
  <si>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</si>
  <si>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</si>
  <si>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</si>
  <si>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</si>
  <si>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</si>
  <si>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</si>
  <si>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</si>
  <si>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</si>
  <si>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</si>
  <si>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</si>
  <si>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</si>
  <si>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</si>
  <si>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</si>
  <si>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</si>
  <si>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</si>
  <si>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</si>
  <si>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</si>
  <si>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</si>
  <si>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</si>
  <si>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</si>
  <si>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</si>
  <si>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</si>
  <si>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</si>
  <si>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</si>
  <si>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</si>
  <si>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</si>
  <si>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</si>
  <si>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</si>
  <si>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</si>
  <si>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</si>
  <si>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</si>
  <si>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</si>
  <si>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</si>
  <si>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</si>
  <si>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</si>
  <si>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</si>
  <si>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</si>
  <si>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</si>
  <si>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</si>
  <si>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</si>
  <si>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</si>
  <si>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</si>
  <si>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</si>
  <si>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</si>
  <si>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</si>
  <si>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</si>
  <si>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</si>
  <si>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</si>
  <si>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</si>
  <si>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</si>
  <si>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</si>
  <si>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</si>
  <si>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</si>
  <si>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</si>
  <si>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</si>
  <si>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</si>
  <si>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</si>
  <si>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</si>
  <si>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</si>
  <si>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</si>
  <si>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</si>
  <si>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</si>
  <si>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</si>
  <si>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</si>
  <si>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</si>
  <si>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</si>
  <si>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</si>
  <si>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</si>
  <si>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</si>
  <si>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</si>
  <si>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</si>
  <si>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</si>
  <si>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</si>
  <si>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</si>
  <si>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</si>
  <si>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</si>
  <si>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</si>
  <si>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</si>
  <si>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</si>
  <si>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</si>
  <si>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</si>
  <si>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</si>
  <si>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</si>
  <si>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</si>
  <si>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</si>
  <si>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</si>
  <si>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</si>
  <si>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</si>
  <si>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</si>
  <si>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</si>
  <si>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</si>
  <si>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</si>
  <si>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</si>
  <si>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</si>
  <si>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</si>
  <si>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</si>
  <si>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</si>
  <si>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</si>
  <si>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</si>
  <si>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</si>
  <si>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</si>
  <si>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</si>
  <si>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</si>
  <si>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</si>
  <si>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</si>
  <si>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</si>
  <si>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</si>
  <si>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</si>
  <si>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</si>
  <si>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</si>
  <si>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</si>
  <si>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</si>
  <si>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</si>
  <si>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</si>
  <si>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</si>
  <si>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</si>
  <si>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</si>
  <si>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</si>
  <si>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</si>
  <si>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</si>
  <si>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</si>
  <si>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</si>
  <si>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</si>
  <si>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</si>
  <si>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</si>
  <si>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</si>
  <si>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</si>
  <si>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</si>
  <si>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</si>
  <si>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</si>
  <si>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</si>
  <si>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</si>
  <si>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</si>
  <si>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</si>
  <si>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</si>
  <si>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</si>
  <si>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</si>
  <si>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</si>
  <si>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</si>
  <si>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</si>
  <si>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</si>
  <si>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</si>
  <si>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</si>
  <si>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</si>
  <si>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</si>
  <si>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</si>
  <si>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</si>
  <si>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</si>
  <si>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</si>
  <si>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</si>
  <si>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</si>
  <si>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</si>
  <si>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</si>
  <si>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</si>
  <si>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</si>
  <si>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</si>
  <si>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</si>
  <si>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</si>
  <si>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</si>
  <si>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</si>
  <si>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</si>
  <si>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</si>
  <si>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</si>
  <si>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</si>
  <si>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</si>
  <si>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</si>
  <si>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</si>
  <si>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</si>
  <si>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</si>
  <si>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</si>
  <si>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</si>
  <si>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</si>
  <si>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</si>
  <si>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</si>
  <si>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</si>
  <si>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</si>
  <si>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</si>
  <si>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</si>
  <si>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</si>
  <si>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</si>
  <si>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</si>
  <si>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</si>
  <si>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</si>
  <si>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</si>
  <si>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</si>
  <si>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</si>
  <si>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</si>
  <si>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</si>
  <si>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</si>
  <si>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</si>
  <si>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</si>
  <si>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</si>
  <si>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</si>
  <si>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</si>
  <si>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</si>
  <si>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</si>
  <si>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</si>
  <si>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</si>
  <si>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</si>
  <si>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</si>
  <si>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</si>
  <si>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</si>
  <si>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</si>
  <si>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</si>
  <si>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</si>
  <si>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</si>
  <si>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</si>
  <si>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</si>
  <si>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</si>
  <si>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</si>
  <si>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</si>
  <si>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</si>
  <si>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</si>
  <si>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</si>
  <si>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</si>
  <si>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</si>
  <si>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</si>
  <si>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</si>
  <si>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</si>
  <si>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</si>
  <si>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</si>
  <si>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</si>
  <si>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</si>
  <si>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</si>
  <si>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</si>
  <si>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</si>
  <si>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</si>
  <si>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</si>
  <si>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</si>
  <si>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</si>
  <si>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</si>
  <si>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</si>
  <si>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</si>
  <si>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</si>
  <si>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</si>
  <si>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</si>
  <si>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</si>
  <si>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</si>
  <si>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</si>
  <si>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</si>
  <si>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</si>
  <si>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</si>
  <si>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</si>
  <si>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</si>
  <si>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</si>
  <si>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</si>
  <si>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</si>
  <si>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</si>
  <si>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</si>
  <si>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</si>
  <si>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</si>
  <si>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</si>
  <si>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</si>
  <si>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</si>
  <si>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</si>
  <si>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</si>
  <si>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</si>
  <si>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</si>
  <si>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</si>
  <si>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</si>
  <si>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</si>
  <si>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</si>
  <si>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</si>
  <si>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</si>
  <si>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</si>
  <si>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</si>
  <si>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</si>
  <si>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</si>
  <si>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</si>
  <si>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</si>
  <si>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</si>
  <si>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</si>
  <si>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</si>
  <si>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</si>
  <si>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</si>
  <si>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</si>
  <si>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</si>
  <si>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</si>
  <si>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</si>
  <si>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</si>
  <si>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</si>
  <si>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</si>
  <si>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</si>
  <si>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</si>
  <si>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</si>
  <si>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</si>
  <si>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</si>
  <si>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</si>
  <si>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</si>
  <si>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</si>
  <si>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</si>
  <si>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</si>
  <si>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</si>
  <si>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</si>
  <si>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</si>
  <si>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</si>
  <si>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</si>
  <si>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</si>
  <si>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</si>
  <si>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</si>
  <si>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</si>
  <si>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</si>
  <si>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</si>
  <si>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</si>
  <si>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</si>
  <si>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</si>
  <si>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</si>
  <si>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</si>
  <si>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</si>
  <si>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</si>
  <si>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</si>
  <si>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</si>
  <si>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</si>
  <si>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</si>
  <si>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</si>
  <si>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</si>
  <si>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</si>
  <si>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</si>
  <si>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</si>
  <si>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</si>
  <si>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</si>
  <si>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</si>
  <si>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</si>
  <si>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</si>
  <si>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</si>
  <si>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</si>
  <si>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</si>
  <si>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</si>
  <si>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</si>
  <si>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</si>
  <si>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</si>
  <si>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</si>
  <si>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</si>
  <si>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</si>
  <si>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</si>
  <si>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</si>
  <si>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</si>
  <si>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</si>
  <si>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</si>
  <si>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</si>
  <si>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</si>
  <si>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</si>
  <si>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</si>
  <si>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</si>
  <si>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</si>
  <si>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</si>
  <si>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</si>
  <si>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</si>
  <si>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</si>
  <si>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</si>
  <si>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</si>
  <si>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</si>
  <si>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</si>
  <si>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</si>
  <si>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</si>
  <si>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</si>
  <si>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</si>
  <si>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</si>
  <si>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</si>
  <si>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</si>
  <si>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</si>
  <si>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</si>
  <si>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</si>
  <si>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</si>
  <si>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</si>
  <si>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</si>
  <si>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</si>
  <si>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</si>
  <si>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</si>
  <si>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</si>
  <si>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</si>
  <si>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</si>
  <si>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</si>
  <si>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</si>
  <si>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</si>
  <si>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</si>
  <si>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</si>
  <si>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</si>
  <si>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</si>
  <si>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</si>
  <si>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</si>
  <si>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</si>
  <si>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</si>
  <si>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</si>
  <si>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</si>
  <si>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</si>
  <si>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</si>
  <si>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</si>
  <si>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</si>
  <si>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</si>
  <si>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</si>
  <si>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</si>
  <si>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</si>
  <si>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</si>
  <si>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</si>
  <si>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</si>
  <si>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</si>
  <si>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</si>
  <si>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</si>
  <si>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</si>
  <si>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</si>
  <si>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</si>
  <si>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</si>
  <si>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</si>
  <si>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</si>
  <si>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</si>
  <si>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</si>
  <si>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</si>
  <si>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</si>
  <si>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</si>
  <si>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</si>
  <si>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</si>
  <si>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</si>
  <si>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</si>
  <si>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</si>
  <si>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</si>
  <si>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</si>
  <si>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</si>
  <si>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</si>
  <si>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</si>
  <si>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</si>
  <si>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</si>
  <si>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</si>
  <si>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</si>
  <si>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</si>
  <si>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</si>
  <si>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</si>
  <si>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</si>
  <si>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</si>
  <si>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</si>
  <si>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</si>
  <si>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</si>
  <si>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</si>
  <si>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</si>
  <si>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</si>
  <si>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</si>
  <si>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</si>
  <si>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</si>
  <si>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</si>
  <si>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</si>
  <si>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</si>
  <si>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</si>
  <si>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</si>
  <si>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</si>
  <si>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</si>
  <si>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</si>
  <si>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</si>
  <si>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</si>
  <si>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</si>
  <si>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</si>
  <si>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</si>
  <si>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</si>
  <si>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</si>
  <si>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</si>
  <si>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</si>
  <si>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</si>
  <si>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</si>
  <si>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</si>
  <si>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</si>
  <si>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</si>
  <si>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</si>
  <si>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</si>
  <si>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</si>
  <si>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</si>
  <si>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</si>
  <si>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</si>
  <si>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</si>
  <si>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</si>
  <si>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</si>
  <si>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</si>
  <si>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</si>
  <si>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</si>
  <si>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</si>
  <si>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</si>
  <si>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</si>
  <si>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</si>
  <si>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</si>
  <si>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</si>
  <si>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</si>
  <si>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</si>
  <si>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</si>
  <si>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</si>
  <si>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</si>
  <si>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</si>
  <si>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</si>
  <si>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</si>
  <si>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</si>
  <si>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</si>
  <si>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</si>
  <si>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</si>
  <si>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</si>
  <si>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</si>
  <si>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</si>
  <si>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</si>
  <si>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</si>
  <si>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</si>
  <si>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</si>
  <si>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</si>
  <si>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</si>
  <si>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</si>
  <si>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</si>
  <si>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</si>
  <si>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</si>
  <si>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</si>
  <si>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</si>
  <si>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</si>
  <si>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</si>
  <si>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</si>
  <si>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</si>
  <si>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</si>
  <si>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</si>
  <si>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</si>
  <si>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</si>
  <si>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</si>
  <si>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</si>
  <si>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</si>
  <si>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</si>
  <si>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</si>
  <si>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</si>
  <si>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</si>
  <si>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</si>
  <si>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</si>
  <si>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</si>
  <si>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</si>
  <si>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</si>
  <si>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</si>
  <si>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</si>
  <si>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</si>
  <si>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</si>
  <si>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</si>
  <si>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</si>
  <si>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</si>
  <si>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</si>
  <si>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</si>
  <si>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</si>
  <si>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</si>
  <si>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</si>
  <si>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</si>
  <si>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</si>
  <si>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</si>
  <si>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</si>
  <si>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</si>
  <si>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</si>
  <si>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</si>
  <si>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</si>
  <si>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</si>
  <si>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</si>
  <si>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</si>
  <si>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</si>
  <si>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</si>
  <si>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</si>
  <si>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</si>
  <si>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</si>
  <si>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</si>
  <si>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</si>
  <si>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</si>
  <si>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</si>
  <si>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</si>
  <si>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</si>
  <si>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</si>
  <si>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</si>
  <si>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</si>
  <si>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</si>
  <si>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</si>
  <si>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</si>
  <si>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</si>
  <si>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</si>
  <si>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</si>
  <si>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</si>
  <si>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</si>
  <si>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</si>
  <si>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</si>
  <si>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</si>
  <si>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</si>
  <si>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</si>
  <si>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</si>
  <si>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</si>
  <si>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</si>
  <si>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</si>
  <si>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</si>
  <si>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</si>
  <si>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</si>
  <si>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</si>
  <si>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</si>
  <si>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</si>
  <si>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</si>
  <si>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</si>
  <si>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</si>
  <si>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</si>
  <si>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</si>
  <si>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</si>
  <si>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</si>
  <si>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</si>
  <si>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</si>
  <si>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</si>
  <si>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</si>
  <si>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</si>
  <si>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</si>
  <si>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</si>
  <si>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</si>
  <si>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</si>
  <si>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</si>
  <si>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</si>
  <si>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</si>
  <si>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</si>
  <si>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</si>
  <si>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</si>
  <si>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</si>
  <si>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</si>
  <si>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</si>
  <si>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</si>
  <si>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</si>
  <si>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</si>
  <si>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</si>
  <si>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</si>
  <si>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</si>
  <si>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</si>
  <si>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</si>
  <si>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</si>
  <si>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</si>
  <si>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</si>
  <si>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</si>
  <si>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</si>
  <si>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</si>
  <si>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</si>
  <si>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</si>
  <si>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</si>
  <si>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</si>
  <si>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</si>
  <si>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</si>
  <si>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</si>
  <si>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</si>
  <si>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</si>
  <si>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</si>
  <si>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</si>
  <si>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</si>
  <si>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</si>
  <si>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</si>
  <si>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</si>
  <si>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</si>
  <si>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</si>
  <si>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</si>
  <si>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</si>
  <si>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</si>
  <si>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</si>
  <si>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</si>
  <si>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</si>
  <si>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</si>
  <si>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</si>
  <si>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</si>
  <si>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</si>
  <si>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</si>
  <si>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</si>
  <si>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</si>
  <si>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</si>
  <si>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</si>
  <si>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</si>
  <si>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</si>
  <si>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</si>
  <si>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</si>
  <si>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</si>
  <si>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</si>
  <si>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</si>
  <si>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</si>
  <si>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</si>
  <si>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</si>
  <si>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</si>
  <si>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</si>
  <si>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</si>
  <si>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</si>
  <si>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</si>
  <si>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</si>
  <si>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</si>
  <si>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</si>
  <si>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</si>
  <si>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</si>
  <si>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</si>
  <si>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</si>
  <si>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</si>
  <si>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</si>
  <si>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</si>
  <si>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</si>
  <si>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</si>
  <si>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</si>
  <si>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</si>
  <si>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</si>
  <si>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</si>
  <si>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</si>
  <si>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</si>
  <si>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</si>
  <si>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</si>
  <si>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</si>
  <si>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</si>
  <si>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</si>
  <si>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</si>
  <si>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</si>
  <si>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</si>
  <si>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</si>
  <si>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</si>
  <si>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</si>
  <si>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</si>
  <si>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</si>
  <si>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</si>
  <si>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</si>
  <si>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</si>
  <si>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</si>
  <si>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</si>
  <si>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</si>
  <si>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</si>
  <si>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</si>
  <si>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</si>
  <si>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</si>
  <si>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</si>
  <si>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</si>
  <si>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</si>
  <si>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</si>
  <si>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</si>
  <si>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</si>
  <si>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</si>
  <si>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</si>
  <si>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</si>
  <si>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</si>
  <si>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</si>
  <si>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</si>
  <si>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</si>
  <si>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</si>
  <si>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</si>
  <si>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</si>
  <si>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</si>
  <si>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</si>
  <si>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</si>
  <si>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</si>
  <si>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</si>
  <si>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</si>
  <si>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</si>
  <si>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</si>
  <si>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</si>
  <si>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</si>
  <si>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</si>
  <si>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</si>
  <si>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</si>
  <si>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</si>
  <si>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</si>
  <si>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</si>
  <si>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</si>
  <si>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</si>
  <si>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</si>
  <si>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</si>
  <si>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</si>
  <si>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</si>
  <si>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</si>
  <si>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</si>
  <si>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</si>
  <si>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</si>
  <si>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</si>
  <si>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</si>
  <si>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</si>
  <si>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</si>
  <si>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</si>
  <si>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</si>
  <si>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</si>
  <si>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</si>
  <si>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</si>
  <si>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</si>
  <si>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</si>
  <si>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</si>
  <si>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</si>
  <si>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</si>
  <si>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</si>
  <si>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</si>
  <si>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</si>
  <si>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</si>
  <si>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</si>
  <si>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</si>
  <si>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</si>
  <si>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</si>
  <si>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</si>
  <si>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</si>
  <si>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</si>
  <si>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</si>
  <si>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</si>
  <si>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</si>
  <si>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</si>
  <si>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</si>
  <si>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</si>
  <si>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</si>
  <si>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</si>
  <si>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</si>
  <si>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</si>
  <si>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</si>
  <si>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</si>
  <si>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</si>
  <si>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</si>
  <si>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</si>
  <si>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</si>
  <si>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</si>
  <si>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</si>
  <si>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</si>
  <si>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</si>
  <si>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</si>
  <si>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</si>
  <si>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</si>
  <si>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</si>
  <si>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</si>
  <si>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</si>
  <si>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</si>
  <si>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</si>
  <si>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</si>
  <si>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</si>
  <si>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</si>
  <si>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</si>
  <si>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</si>
  <si>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</si>
  <si>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</si>
  <si>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</si>
  <si>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</si>
  <si>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</si>
  <si>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</si>
  <si>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</si>
  <si>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</si>
  <si>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</si>
  <si>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</si>
  <si>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</si>
  <si>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</si>
  <si>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</si>
  <si>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</si>
  <si>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</si>
  <si>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</si>
  <si>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</si>
  <si>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</si>
  <si>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</si>
  <si>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</si>
  <si>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</si>
  <si>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</si>
  <si>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</si>
  <si>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</si>
  <si>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</si>
  <si>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</si>
  <si>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</si>
  <si>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</si>
  <si>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</si>
  <si>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</si>
  <si>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</si>
  <si>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</si>
  <si>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</si>
  <si>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</si>
  <si>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</si>
  <si>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</si>
  <si>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</si>
  <si>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</si>
  <si>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</si>
  <si>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</si>
  <si>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</si>
  <si>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</si>
  <si>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</si>
  <si>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</si>
  <si>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</si>
  <si>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</si>
  <si>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</si>
  <si>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</si>
  <si>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</si>
  <si>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</si>
  <si>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</si>
  <si>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</si>
  <si>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</si>
  <si>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</si>
  <si>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</si>
  <si>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</si>
  <si>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</si>
  <si>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</si>
  <si>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</si>
  <si>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</si>
  <si>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</si>
  <si>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</si>
  <si>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</si>
  <si>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</si>
  <si>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</si>
  <si>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</si>
  <si>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</si>
  <si>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</si>
  <si>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</si>
  <si>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</si>
  <si>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</si>
  <si>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</si>
  <si>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</si>
  <si>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</si>
  <si>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</si>
  <si>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</si>
  <si>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</si>
  <si>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</si>
  <si>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</si>
  <si>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</si>
  <si>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</si>
  <si>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</si>
  <si>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</si>
  <si>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</si>
  <si>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</si>
  <si>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</si>
  <si>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</si>
  <si>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</si>
  <si>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</si>
  <si>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</si>
  <si>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</si>
  <si>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</si>
  <si>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</si>
  <si>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</si>
  <si>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</si>
  <si>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</si>
  <si>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</si>
  <si>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</si>
  <si>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</si>
  <si>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</si>
  <si>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</si>
  <si>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</si>
  <si>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</si>
  <si>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</si>
  <si>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</si>
  <si>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</si>
  <si>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</si>
  <si>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</si>
  <si>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</si>
  <si>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</si>
  <si>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</si>
  <si>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</si>
  <si>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</si>
  <si>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</si>
  <si>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</si>
  <si>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</si>
  <si>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</si>
  <si>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</si>
  <si>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</si>
  <si>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</si>
  <si>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</si>
  <si>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</si>
  <si>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</si>
  <si>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</si>
  <si>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</si>
  <si>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</si>
  <si>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</si>
  <si>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</si>
  <si>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</si>
  <si>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</si>
  <si>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</si>
  <si>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</si>
  <si>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</si>
  <si>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</si>
  <si>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</si>
  <si>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</si>
  <si>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</si>
  <si>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</si>
  <si>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</si>
  <si>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</si>
  <si>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</si>
  <si>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</si>
  <si>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</si>
  <si>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</si>
  <si>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</si>
  <si>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</si>
  <si>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</si>
  <si>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</si>
  <si>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</si>
  <si>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</si>
  <si>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</si>
  <si>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</si>
  <si>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</si>
  <si>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</si>
  <si>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</si>
  <si>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</si>
  <si>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</si>
  <si>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</si>
  <si>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</si>
  <si>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</si>
  <si>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</si>
  <si>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</si>
  <si>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</si>
  <si>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</si>
  <si>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</si>
  <si>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</si>
  <si>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</si>
  <si>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</si>
  <si>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</si>
  <si>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</si>
  <si>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</si>
  <si>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</si>
  <si>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</si>
  <si>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</si>
  <si>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</si>
  <si>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</si>
  <si>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</si>
  <si>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</si>
  <si>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</si>
  <si>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</si>
  <si>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</si>
  <si>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</si>
  <si>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</si>
  <si>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</si>
  <si>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</si>
  <si>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</si>
  <si>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</si>
  <si>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</si>
  <si>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</si>
  <si>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</si>
  <si>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</si>
  <si>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</si>
  <si>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</si>
  <si>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</si>
  <si>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</si>
  <si>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</si>
  <si>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</si>
  <si>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</si>
  <si>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</si>
  <si>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</si>
  <si>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</si>
  <si>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</si>
  <si>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</si>
  <si>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</si>
  <si>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</si>
  <si>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</si>
  <si>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</si>
  <si>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</si>
  <si>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</si>
  <si>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</si>
  <si>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</si>
  <si>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</si>
  <si>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</si>
  <si>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</si>
  <si>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</si>
  <si>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</si>
  <si>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</si>
  <si>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</si>
  <si>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</si>
  <si>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</si>
  <si>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</si>
  <si>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</si>
  <si>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</si>
  <si>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</si>
  <si>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</si>
  <si>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</si>
  <si>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</si>
  <si>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</si>
  <si>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</si>
  <si>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</si>
  <si>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</si>
  <si>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</si>
  <si>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</si>
  <si>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</si>
  <si>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</si>
  <si>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</si>
  <si>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</si>
  <si>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</si>
  <si>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</si>
  <si>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</si>
  <si>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</si>
  <si>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</si>
  <si>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</si>
  <si>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</si>
  <si>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</si>
  <si>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</si>
  <si>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</si>
  <si>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</si>
  <si>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</si>
  <si>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</si>
  <si>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</si>
  <si>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</si>
  <si>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</si>
  <si>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</si>
  <si>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</si>
  <si>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</si>
  <si>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</si>
  <si>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</si>
  <si>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</si>
  <si>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</si>
  <si>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</si>
  <si>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</si>
  <si>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</si>
  <si>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</si>
  <si>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</si>
  <si>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</si>
  <si>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</si>
  <si>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</si>
  <si>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</si>
  <si>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</si>
  <si>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</si>
  <si>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</si>
  <si>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</si>
  <si>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</si>
  <si>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</si>
  <si>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</si>
  <si>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</si>
  <si>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</si>
  <si>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</si>
  <si>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</si>
  <si>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</si>
  <si>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</si>
  <si>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</si>
  <si>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</si>
  <si>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</si>
  <si>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</si>
  <si>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</si>
  <si>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</si>
  <si>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</si>
  <si>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</si>
  <si>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</si>
  <si>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</si>
  <si>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</si>
  <si>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</si>
  <si>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</si>
  <si>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</si>
  <si>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</si>
  <si>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</si>
  <si>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</si>
  <si>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</si>
  <si>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</si>
  <si>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</si>
  <si>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</si>
  <si>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</si>
  <si>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</si>
  <si>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</si>
  <si>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</si>
  <si>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</si>
  <si>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</si>
  <si>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</si>
  <si>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</si>
  <si>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</si>
  <si>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</si>
  <si>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</si>
  <si>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</si>
  <si>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</si>
  <si>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</si>
  <si>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</si>
  <si>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</si>
  <si>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</si>
  <si>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</si>
  <si>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</si>
  <si>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</si>
  <si>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</si>
  <si>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</si>
  <si>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</si>
  <si>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</si>
  <si>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</si>
  <si>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</si>
  <si>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</si>
  <si>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</si>
  <si>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</si>
  <si>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</si>
  <si>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</si>
  <si>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</si>
  <si>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</si>
  <si>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</si>
  <si>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</si>
  <si>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</si>
  <si>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</si>
  <si>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</si>
  <si>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</si>
  <si>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</si>
  <si>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</si>
  <si>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</si>
  <si>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</si>
  <si>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</si>
  <si>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</si>
  <si>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</si>
  <si>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</si>
  <si>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</si>
  <si>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</si>
  <si>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</si>
  <si>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</si>
  <si>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</si>
  <si>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</si>
  <si>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</si>
  <si>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</si>
  <si>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</si>
  <si>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</si>
  <si>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</si>
  <si>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</si>
  <si>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</si>
  <si>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</si>
  <si>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</si>
  <si>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</si>
  <si>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</si>
  <si>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</si>
  <si>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</si>
  <si>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</si>
  <si>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</si>
  <si>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</si>
  <si>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</si>
  <si>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</si>
  <si>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</si>
  <si>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</si>
  <si>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</si>
  <si>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</si>
  <si>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</si>
  <si>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</si>
  <si>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</si>
  <si>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</si>
  <si>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</si>
  <si>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</si>
  <si>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</si>
  <si>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</si>
  <si>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</si>
  <si>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</si>
  <si>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</si>
  <si>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</si>
  <si>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</si>
  <si>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</si>
  <si>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</si>
  <si>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</si>
  <si>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</si>
  <si>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</si>
  <si>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</si>
  <si>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</si>
  <si>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</si>
  <si>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</si>
  <si>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</si>
  <si>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</si>
  <si>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</si>
  <si>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</si>
  <si>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</si>
  <si>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</si>
  <si>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</si>
  <si>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</si>
  <si>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</si>
  <si>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</si>
  <si>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</si>
  <si>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</si>
  <si>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</si>
  <si>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</si>
  <si>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</si>
  <si>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</si>
  <si>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</si>
  <si>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</si>
  <si>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</si>
  <si>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</si>
  <si>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</si>
  <si>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</si>
  <si>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</si>
  <si>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</si>
  <si>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</si>
  <si>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</si>
  <si>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</si>
  <si>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</si>
  <si>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</si>
  <si>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</si>
  <si>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</si>
  <si>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</si>
  <si>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</si>
  <si>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</si>
  <si>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</si>
  <si>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</si>
  <si>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</si>
  <si>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</si>
  <si>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</si>
  <si>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</si>
  <si>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</si>
  <si>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</si>
  <si>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</si>
  <si>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</si>
  <si>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</si>
  <si>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</si>
  <si>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</si>
  <si>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</si>
  <si>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</si>
  <si>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</si>
  <si>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</si>
  <si>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</si>
  <si>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</si>
  <si>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</si>
  <si>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</si>
  <si>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</si>
  <si>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</si>
  <si>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</si>
  <si>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</si>
  <si>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</si>
  <si>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</si>
  <si>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</si>
  <si>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</si>
  <si>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</si>
  <si>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</si>
  <si>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</si>
  <si>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</si>
  <si>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</si>
  <si>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</si>
  <si>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</si>
  <si>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</si>
  <si>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</si>
  <si>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</si>
  <si>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</si>
  <si>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</si>
  <si>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</si>
  <si>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</si>
  <si>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</si>
  <si>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</si>
  <si>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</si>
  <si>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</si>
  <si>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</si>
  <si>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</si>
  <si>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</si>
  <si>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</si>
  <si>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</si>
  <si>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</si>
  <si>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</si>
  <si>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</si>
  <si>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</si>
  <si>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</si>
  <si>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</si>
  <si>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</si>
  <si>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</si>
  <si>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</si>
  <si>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</si>
  <si>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</si>
  <si>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</si>
  <si>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</si>
  <si>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</si>
  <si>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</si>
  <si>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</si>
  <si>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</si>
  <si>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</si>
  <si>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</si>
  <si>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</si>
  <si>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</si>
  <si>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</si>
  <si>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</si>
  <si>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</si>
  <si>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</si>
  <si>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</si>
  <si>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</si>
  <si>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</si>
  <si>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</si>
  <si>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</si>
  <si>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</si>
  <si>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</si>
  <si>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</si>
  <si>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</si>
  <si>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</si>
  <si>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</si>
  <si>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</si>
  <si>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</si>
  <si>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</si>
  <si>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</si>
  <si>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</si>
  <si>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</si>
  <si>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</si>
  <si>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</si>
  <si>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</si>
  <si>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</si>
  <si>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</si>
  <si>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</si>
  <si>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</si>
  <si>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</si>
  <si>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</si>
  <si>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</si>
  <si>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</si>
  <si>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</si>
  <si>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</si>
  <si>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</si>
  <si>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</si>
  <si>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</si>
  <si>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</si>
  <si>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</si>
  <si>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</si>
  <si>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</si>
  <si>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</si>
  <si>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</si>
  <si>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</si>
  <si>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</si>
  <si>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</si>
  <si>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</si>
  <si>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</si>
  <si>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</si>
  <si>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</si>
  <si>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</si>
  <si>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</si>
  <si>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</si>
  <si>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</si>
  <si>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</si>
  <si>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</si>
  <si>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</si>
  <si>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</si>
  <si>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</si>
  <si>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</si>
  <si>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</si>
  <si>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</si>
  <si>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</si>
  <si>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</si>
  <si>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</si>
  <si>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</si>
  <si>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</si>
  <si>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</si>
  <si>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</si>
  <si>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</si>
  <si>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</si>
  <si>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</si>
  <si>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</si>
  <si>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</si>
  <si>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</si>
  <si>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</si>
  <si>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</si>
  <si>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</si>
  <si>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</si>
  <si>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</si>
  <si>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</si>
  <si>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</si>
  <si>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</si>
  <si>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</si>
  <si>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</si>
  <si>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</si>
  <si>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</si>
  <si>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</si>
  <si>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</si>
  <si>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</si>
  <si>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</si>
  <si>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</si>
  <si>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</si>
  <si>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</si>
  <si>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</si>
  <si>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</si>
  <si>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</si>
  <si>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</si>
  <si>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</si>
  <si>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</si>
  <si>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</si>
  <si>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</si>
  <si>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</si>
  <si>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</si>
  <si>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</si>
  <si>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</si>
  <si>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</si>
  <si>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</si>
  <si>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</si>
  <si>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</si>
  <si>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</si>
  <si>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</si>
  <si>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</si>
  <si>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</si>
  <si>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</si>
  <si>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</si>
  <si>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</si>
  <si>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</si>
  <si>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</si>
  <si>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</si>
  <si>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</si>
  <si>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</si>
  <si>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</si>
  <si>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</si>
  <si>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</si>
  <si>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</si>
  <si>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</si>
  <si>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</si>
  <si>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</si>
  <si>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</si>
  <si>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</si>
  <si>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</si>
  <si>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</si>
  <si>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</si>
  <si>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</si>
  <si>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</si>
  <si>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</si>
  <si>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</si>
  <si>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</si>
  <si>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</si>
  <si>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</si>
  <si>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</si>
  <si>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</si>
  <si>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</si>
  <si>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</si>
  <si>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</si>
  <si>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</si>
  <si>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</si>
  <si>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</si>
  <si>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</si>
  <si>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</si>
  <si>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</si>
  <si>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</si>
  <si>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</si>
  <si>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</si>
  <si>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</si>
  <si>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</si>
  <si>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</si>
  <si>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</si>
  <si>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</si>
  <si>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</si>
  <si>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</si>
  <si>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</si>
  <si>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</si>
  <si>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</si>
  <si>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</si>
  <si>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</si>
  <si>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</si>
  <si>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</si>
  <si>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</si>
  <si>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</si>
  <si>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</si>
  <si>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</si>
  <si>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</si>
  <si>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</si>
  <si>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</si>
  <si>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</si>
  <si>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</si>
  <si>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</si>
  <si>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</si>
  <si>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</si>
  <si>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</si>
  <si>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</si>
  <si>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</si>
  <si>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</si>
  <si>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</si>
  <si>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</si>
  <si>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</si>
  <si>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</si>
  <si>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</si>
  <si>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</si>
  <si>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</si>
  <si>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</si>
  <si>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</si>
  <si>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</si>
  <si>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</si>
  <si>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</si>
  <si>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</si>
  <si>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</si>
  <si>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</si>
  <si>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</si>
  <si>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</si>
  <si>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</si>
  <si>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</si>
  <si>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</si>
  <si>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</si>
  <si>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</si>
  <si>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</si>
  <si>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</si>
  <si>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</si>
  <si>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</si>
  <si>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</si>
  <si>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</si>
  <si>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</si>
  <si>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</si>
  <si>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</si>
  <si>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</si>
  <si>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</si>
  <si>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</si>
  <si>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</si>
  <si>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</si>
  <si>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</si>
  <si>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</si>
  <si>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</si>
  <si>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</si>
  <si>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</si>
  <si>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</si>
  <si>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</si>
  <si>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</si>
  <si>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</si>
  <si>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</si>
  <si>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</si>
  <si>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</si>
  <si>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</si>
  <si>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</si>
  <si>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</si>
  <si>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</si>
  <si>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</si>
  <si>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</si>
  <si>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</si>
  <si>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</si>
  <si>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</si>
  <si>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</si>
  <si>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</si>
  <si>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</si>
  <si>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</si>
  <si>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</si>
  <si>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</si>
  <si>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</si>
  <si>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</si>
  <si>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</si>
  <si>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</si>
  <si>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</si>
  <si>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</si>
  <si>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</si>
  <si>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</si>
  <si>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</si>
  <si>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</si>
  <si>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</si>
  <si>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</si>
  <si>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</si>
  <si>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</si>
  <si>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</si>
  <si>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</si>
  <si>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</si>
  <si>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</si>
  <si>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</si>
  <si>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</si>
  <si>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</si>
  <si>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</si>
  <si>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</si>
  <si>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</si>
  <si>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</si>
  <si>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</si>
  <si>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</si>
  <si>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</si>
  <si>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</si>
  <si>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</si>
  <si>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</si>
  <si>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</si>
  <si>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</si>
  <si>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</si>
  <si>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</si>
  <si>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</si>
  <si>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</si>
  <si>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</si>
  <si>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</si>
  <si>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</si>
  <si>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</si>
  <si>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</si>
  <si>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</si>
  <si>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</si>
  <si>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</si>
  <si>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</si>
  <si>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</si>
  <si>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</si>
  <si>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</si>
  <si>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</si>
  <si>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</si>
  <si>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</si>
  <si>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</si>
  <si>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</si>
  <si>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</si>
  <si>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</si>
  <si>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</si>
  <si>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</si>
  <si>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</si>
  <si>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</si>
  <si>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</si>
  <si>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</si>
  <si>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</si>
  <si>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</si>
  <si>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</si>
  <si>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</si>
  <si>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</si>
  <si>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</si>
  <si>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</si>
  <si>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</si>
  <si>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</si>
  <si>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</si>
  <si>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</si>
  <si>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</si>
  <si>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</si>
  <si>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</si>
  <si>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</si>
  <si>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</si>
  <si>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</si>
  <si>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</si>
  <si>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</si>
  <si>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</si>
  <si>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</si>
  <si>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</si>
  <si>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</si>
  <si>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</si>
  <si>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</si>
  <si>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</si>
  <si>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</si>
  <si>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</si>
  <si>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</si>
  <si>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</si>
  <si>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</si>
  <si>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</si>
  <si>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</si>
  <si>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</si>
  <si>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</si>
  <si>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</si>
  <si>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</si>
  <si>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</si>
  <si>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</si>
  <si>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</si>
  <si>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</si>
  <si>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</si>
  <si>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</si>
  <si>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</si>
  <si>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</si>
  <si>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</si>
  <si>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</si>
  <si>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</si>
  <si>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</si>
  <si>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</si>
  <si>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</si>
  <si>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</si>
  <si>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</si>
  <si>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</si>
  <si>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</si>
  <si>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</si>
  <si>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</si>
  <si>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</si>
  <si>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</si>
  <si>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</si>
  <si>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</si>
  <si>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</si>
  <si>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</si>
  <si>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</si>
  <si>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</si>
  <si>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</si>
  <si>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</si>
  <si>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</si>
  <si>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</si>
  <si>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</si>
  <si>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</si>
  <si>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</si>
  <si>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</si>
  <si>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</si>
  <si>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</si>
  <si>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</si>
  <si>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</si>
  <si>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</si>
  <si>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</si>
  <si>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</si>
  <si>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</si>
  <si>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</si>
  <si>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</si>
  <si>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</si>
  <si>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</si>
  <si>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</si>
  <si>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</si>
  <si>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</si>
  <si>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</si>
  <si>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</si>
  <si>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</si>
  <si>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</si>
  <si>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</si>
  <si>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</si>
  <si>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</si>
  <si>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</si>
  <si>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</si>
  <si>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</si>
  <si>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</si>
  <si>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</si>
  <si>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</si>
  <si>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</si>
  <si>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</si>
  <si>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</si>
  <si>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</si>
  <si>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</si>
  <si>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</si>
  <si>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</si>
  <si>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</si>
  <si>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</si>
  <si>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</si>
  <si>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</si>
  <si>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</si>
  <si>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</si>
  <si>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</si>
  <si>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</si>
  <si>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</si>
  <si>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</si>
  <si>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</si>
  <si>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</si>
  <si>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</si>
  <si>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</si>
  <si>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</si>
  <si>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</si>
  <si>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</si>
  <si>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</si>
  <si>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</si>
  <si>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</si>
  <si>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</si>
  <si>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</si>
  <si>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</si>
  <si>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</si>
  <si>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</si>
  <si>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</si>
  <si>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</si>
  <si>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</si>
  <si>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</si>
  <si>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</si>
  <si>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</si>
  <si>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</si>
  <si>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</si>
  <si>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</si>
  <si>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</si>
  <si>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</si>
  <si>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</si>
  <si>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</si>
  <si>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</si>
  <si>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</si>
  <si>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</si>
  <si>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</si>
  <si>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</si>
  <si>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</si>
  <si>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</si>
  <si>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</si>
  <si>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</si>
  <si>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</si>
  <si>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</si>
  <si>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</si>
  <si>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</si>
  <si>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</si>
  <si>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</si>
  <si>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</si>
  <si>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</si>
  <si>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</si>
  <si>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</si>
  <si>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</si>
  <si>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</si>
  <si>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</si>
  <si>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</si>
  <si>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</si>
  <si>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</si>
  <si>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</si>
  <si>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</si>
  <si>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</si>
  <si>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</si>
  <si>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</si>
  <si>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</si>
  <si>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</si>
  <si>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</si>
  <si>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</si>
  <si>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</si>
  <si>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</si>
  <si>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</si>
  <si>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</si>
  <si>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</si>
  <si>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</si>
  <si>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</si>
  <si>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</si>
  <si>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</si>
  <si>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</si>
  <si>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</si>
  <si>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</si>
  <si>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</si>
  <si>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</si>
  <si>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</si>
  <si>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</si>
  <si>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</si>
  <si>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</si>
  <si>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</si>
  <si>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</si>
  <si>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</si>
  <si>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</si>
  <si>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</si>
  <si>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</si>
  <si>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</si>
  <si>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</si>
  <si>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</si>
  <si>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</si>
  <si>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</si>
  <si>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</si>
  <si>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</si>
  <si>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</si>
  <si>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</si>
  <si>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</si>
  <si>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</si>
  <si>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</si>
  <si>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</si>
  <si>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</si>
  <si>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</si>
  <si>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</si>
  <si>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</si>
  <si>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</si>
  <si>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</si>
  <si>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</si>
  <si>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</si>
  <si>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</si>
  <si>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</si>
  <si>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</si>
  <si>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</si>
  <si>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</si>
  <si>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</si>
  <si>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</si>
  <si>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</si>
  <si>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</si>
  <si>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</si>
  <si>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</si>
  <si>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</si>
  <si>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</si>
  <si>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</si>
  <si>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</si>
  <si>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</si>
  <si>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</si>
  <si>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</si>
  <si>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</si>
  <si>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</si>
  <si>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</si>
  <si>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</si>
  <si>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</si>
  <si>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</si>
  <si>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</si>
  <si>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</si>
  <si>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</si>
  <si>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</si>
  <si>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</si>
  <si>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</si>
  <si>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</si>
  <si>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</si>
  <si>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</si>
  <si>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</si>
  <si>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</si>
  <si>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</si>
  <si>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</si>
  <si>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</si>
  <si>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</si>
  <si>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</si>
  <si>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</si>
  <si>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</si>
  <si>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</si>
  <si>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</si>
  <si>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</si>
  <si>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</si>
  <si>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</si>
  <si>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</si>
  <si>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</si>
  <si>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</si>
  <si>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</si>
  <si>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</si>
  <si>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</si>
  <si>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</si>
  <si>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</si>
  <si>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</si>
  <si>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</si>
  <si>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</si>
  <si>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</si>
  <si>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</si>
  <si>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</si>
  <si>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</si>
  <si>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</si>
  <si>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</si>
  <si>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</si>
  <si>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</si>
  <si>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</si>
  <si>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</si>
  <si>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</si>
  <si>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</si>
  <si>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</si>
  <si>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</si>
  <si>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</si>
  <si>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</si>
  <si>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</si>
  <si>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</si>
  <si>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</si>
  <si>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</si>
  <si>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</si>
  <si>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</si>
  <si>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</si>
  <si>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</si>
  <si>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</si>
  <si>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</si>
  <si>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</si>
  <si>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</si>
  <si>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</si>
  <si>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</si>
  <si>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</si>
  <si>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</si>
  <si>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</si>
  <si>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</si>
  <si>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</si>
  <si>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</si>
  <si>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</si>
  <si>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</si>
  <si>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</si>
  <si>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</si>
  <si>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</si>
  <si>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</si>
  <si>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</si>
  <si>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</si>
  <si>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</si>
  <si>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</si>
  <si>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</si>
  <si>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</si>
  <si>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</si>
  <si>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</si>
  <si>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</si>
  <si>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</si>
  <si>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</si>
  <si>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</si>
  <si>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</si>
  <si>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</si>
  <si>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</si>
  <si>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</si>
  <si>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</si>
  <si>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</si>
  <si>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</si>
  <si>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</si>
  <si>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</si>
  <si>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</si>
  <si>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</si>
  <si>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</si>
  <si>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</si>
  <si>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</si>
  <si>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</si>
  <si>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</si>
  <si>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</si>
  <si>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</si>
  <si>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</si>
  <si>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</si>
  <si>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</si>
  <si>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</si>
  <si>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</si>
  <si>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</si>
  <si>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</si>
  <si>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</si>
  <si>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</si>
  <si>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</si>
  <si>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</si>
  <si>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</si>
  <si>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</si>
  <si>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</si>
  <si>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</si>
  <si>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</si>
  <si>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</si>
  <si>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</si>
  <si>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</si>
  <si>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</si>
  <si>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</si>
  <si>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</si>
  <si>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</si>
  <si>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</si>
  <si>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</si>
  <si>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</si>
  <si>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</si>
  <si>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</si>
  <si>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</si>
  <si>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</si>
  <si>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</si>
  <si>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</si>
  <si>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</si>
  <si>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</si>
  <si>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</si>
  <si>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</si>
  <si>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</si>
  <si>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</si>
  <si>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</si>
  <si>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</si>
  <si>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</si>
  <si>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</si>
  <si>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</si>
  <si>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</si>
  <si>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</si>
  <si>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</si>
  <si>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</si>
  <si>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</si>
  <si>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</si>
  <si>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</si>
  <si>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</si>
  <si>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</si>
  <si>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</si>
  <si>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</si>
  <si>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</si>
  <si>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</si>
  <si>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</si>
  <si>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</si>
  <si>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</si>
  <si>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</si>
  <si>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</si>
  <si>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</si>
  <si>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</si>
  <si>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</si>
  <si>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</si>
  <si>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</si>
  <si>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</si>
  <si>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</si>
  <si>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</si>
  <si>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</si>
  <si>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</si>
  <si>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</si>
  <si>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</si>
  <si>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</si>
  <si>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</si>
  <si>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</si>
  <si>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</si>
  <si>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</si>
  <si>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</si>
  <si>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</si>
  <si>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</si>
  <si>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</si>
  <si>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</si>
  <si>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</si>
  <si>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</si>
  <si>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</si>
  <si>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</si>
  <si>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</si>
  <si>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</si>
  <si>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</si>
  <si>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</si>
  <si>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</si>
  <si>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</si>
  <si>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</si>
  <si>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</si>
  <si>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</si>
  <si>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</si>
  <si>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</si>
  <si>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</si>
  <si>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</si>
  <si>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</si>
  <si>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</si>
  <si>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</si>
  <si>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</si>
  <si>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</si>
  <si>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</si>
  <si>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</si>
  <si>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</si>
  <si>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</si>
  <si>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</si>
  <si>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</si>
  <si>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</si>
  <si>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</si>
  <si>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</si>
  <si>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</si>
  <si>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</si>
  <si>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</si>
  <si>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</si>
  <si>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</si>
  <si>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</si>
  <si>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</si>
  <si>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</si>
  <si>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</si>
  <si>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</si>
  <si>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</si>
  <si>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</si>
  <si>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</si>
  <si>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</si>
  <si>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</si>
  <si>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</si>
  <si>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</si>
  <si>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</si>
  <si>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</si>
  <si>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</si>
  <si>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</si>
  <si>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</si>
  <si>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</si>
  <si>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</si>
  <si>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</si>
  <si>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</si>
  <si>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</si>
  <si>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</si>
  <si>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</si>
  <si>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</si>
  <si>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</si>
  <si>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</si>
  <si>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</si>
  <si>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</si>
  <si>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</si>
  <si>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</si>
  <si>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</si>
  <si>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</si>
  <si>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</si>
  <si>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</si>
  <si>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</si>
  <si>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</si>
  <si>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</si>
  <si>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</si>
  <si>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</si>
  <si>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</si>
  <si>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</si>
  <si>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</si>
  <si>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</si>
  <si>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</si>
  <si>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</si>
  <si>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</si>
  <si>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</si>
  <si>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</si>
  <si>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</si>
  <si>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</si>
  <si>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</si>
  <si>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</si>
  <si>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</si>
  <si>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</si>
  <si>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</si>
  <si>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</si>
  <si>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</si>
  <si>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</si>
  <si>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</si>
  <si>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</si>
  <si>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</si>
  <si>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</si>
  <si>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</si>
  <si>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</si>
  <si>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</si>
  <si>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</si>
  <si>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</si>
  <si>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</si>
  <si>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</si>
  <si>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</si>
  <si>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</si>
  <si>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</si>
  <si>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</si>
  <si>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</si>
  <si>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</si>
  <si>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</si>
  <si>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</si>
  <si>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</si>
  <si>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</si>
  <si>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</si>
  <si>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</si>
  <si>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</si>
  <si>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</si>
  <si>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</si>
  <si>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</si>
  <si>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</si>
  <si>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</si>
  <si>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</si>
  <si>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</si>
  <si>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</si>
  <si>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</si>
  <si>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</si>
  <si>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</si>
  <si>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</si>
  <si>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</si>
  <si>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</si>
  <si>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</si>
  <si>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</si>
  <si>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</si>
  <si>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</si>
  <si>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</si>
  <si>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</si>
  <si>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</si>
  <si>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</si>
  <si>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</si>
  <si>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</si>
  <si>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</si>
  <si>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</si>
  <si>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</si>
  <si>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</si>
  <si>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</si>
  <si>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</si>
  <si>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</si>
  <si>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</si>
  <si>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</si>
  <si>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</si>
  <si>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</si>
  <si>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</si>
  <si>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</si>
  <si>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</si>
  <si>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</si>
  <si>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</si>
  <si>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</si>
  <si>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</si>
  <si>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</si>
  <si>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</si>
  <si>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</si>
  <si>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</si>
  <si>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</si>
  <si>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</si>
  <si>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</si>
  <si>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</si>
  <si>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</si>
  <si>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</si>
  <si>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</si>
  <si>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</si>
  <si>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</si>
  <si>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</si>
  <si>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</si>
  <si>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</si>
  <si>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</si>
  <si>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</si>
  <si>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</si>
  <si>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</si>
  <si>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</si>
  <si>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</si>
  <si>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</si>
  <si>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</si>
  <si>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</si>
  <si>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</si>
  <si>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</si>
  <si>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</si>
  <si>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</si>
  <si>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</si>
  <si>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</si>
  <si>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</si>
  <si>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</si>
  <si>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</si>
  <si>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</si>
  <si>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</si>
  <si>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</si>
  <si>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</si>
  <si>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</si>
  <si>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</si>
  <si>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</si>
  <si>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</si>
  <si>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</si>
  <si>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</si>
  <si>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</si>
  <si>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</si>
  <si>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</si>
  <si>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</si>
  <si>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</si>
  <si>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</si>
  <si>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</si>
  <si>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</si>
  <si>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</si>
  <si>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</si>
  <si>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</si>
  <si>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</si>
  <si>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</si>
  <si>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</si>
  <si>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</si>
  <si>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</si>
  <si>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</si>
  <si>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</si>
  <si>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</si>
  <si>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</si>
  <si>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</si>
  <si>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</si>
  <si>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</si>
  <si>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</si>
  <si>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</si>
  <si>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</si>
  <si>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</si>
  <si>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</si>
  <si>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</si>
  <si>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</si>
  <si>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</si>
  <si>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</si>
  <si>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</si>
  <si>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</si>
  <si>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</si>
  <si>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</si>
  <si>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</si>
  <si>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</si>
  <si>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</si>
  <si>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</si>
  <si>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</si>
  <si>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</si>
  <si>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</si>
  <si>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</si>
  <si>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</si>
  <si>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</si>
  <si>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</si>
  <si>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</si>
  <si>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</si>
  <si>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</si>
  <si>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</si>
  <si>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</si>
  <si>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</si>
  <si>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</si>
  <si>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</si>
  <si>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</si>
  <si>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</si>
  <si>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</si>
  <si>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</si>
  <si>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</si>
  <si>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</si>
  <si>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</si>
  <si>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</si>
  <si>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</si>
  <si>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</si>
  <si>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</si>
  <si>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</si>
  <si>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</si>
  <si>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</si>
  <si>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</si>
  <si>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</si>
  <si>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</si>
  <si>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</si>
  <si>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</si>
  <si>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</si>
  <si>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</si>
  <si>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</si>
  <si>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</si>
  <si>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</si>
  <si>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</si>
  <si>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</si>
  <si>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</si>
  <si>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</si>
  <si>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</si>
  <si>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</si>
  <si>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</si>
  <si>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</si>
  <si>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</si>
  <si>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</si>
  <si>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</si>
  <si>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</si>
  <si>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</si>
  <si>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</si>
  <si>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</si>
  <si>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</si>
  <si>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</si>
  <si>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</si>
  <si>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</si>
  <si>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</si>
  <si>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</si>
  <si>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</si>
  <si>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</si>
  <si>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</si>
  <si>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</si>
  <si>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</si>
  <si>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</si>
  <si>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</si>
  <si>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</si>
  <si>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</si>
  <si>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</si>
  <si>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</si>
  <si>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</si>
  <si>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</si>
  <si>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</si>
  <si>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</si>
  <si>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</si>
  <si>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</si>
  <si>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</si>
  <si>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</si>
  <si>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</si>
  <si>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</si>
  <si>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</si>
  <si>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</si>
  <si>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</si>
  <si>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</si>
  <si>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</si>
  <si>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</si>
  <si>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</si>
  <si>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</si>
  <si>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</si>
  <si>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</si>
  <si>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</si>
  <si>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</si>
  <si>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</si>
  <si>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</si>
  <si>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</si>
  <si>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</si>
  <si>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</si>
  <si>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</si>
  <si>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</si>
  <si>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</si>
  <si>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</si>
  <si>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</si>
  <si>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</si>
  <si>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</si>
  <si>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</si>
  <si>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</si>
  <si>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</si>
  <si>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</si>
  <si>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</si>
  <si>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</si>
  <si>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</si>
  <si>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</si>
  <si>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</si>
  <si>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</si>
  <si>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</si>
  <si>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</si>
  <si>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</si>
  <si>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</si>
  <si>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</si>
  <si>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</si>
  <si>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</si>
  <si>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</si>
  <si>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</si>
  <si>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</si>
  <si>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</si>
  <si>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</si>
  <si>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</si>
  <si>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</si>
  <si>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</si>
  <si>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</si>
  <si>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</si>
  <si>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</si>
  <si>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</si>
  <si>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</si>
  <si>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</si>
  <si>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</si>
  <si>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</si>
  <si>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</si>
  <si>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</si>
  <si>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</si>
  <si>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</si>
  <si>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</si>
  <si>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</si>
  <si>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</si>
  <si>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</si>
  <si>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</si>
  <si>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</si>
  <si>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</si>
  <si>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</si>
  <si>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</si>
  <si>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</si>
  <si>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</si>
  <si>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</si>
  <si>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</si>
  <si>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</si>
  <si>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</si>
  <si>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</si>
  <si>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</si>
  <si>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</si>
  <si>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</si>
  <si>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</si>
  <si>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</si>
  <si>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</si>
  <si>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</si>
  <si>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</si>
  <si>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</si>
  <si>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</si>
  <si>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</si>
  <si>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</si>
  <si>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</si>
  <si>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</si>
  <si>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</si>
  <si>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</si>
  <si>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</si>
  <si>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</si>
  <si>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</si>
  <si>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</si>
  <si>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</si>
  <si>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</si>
  <si>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</si>
  <si>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</si>
  <si>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</si>
  <si>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</si>
  <si>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</si>
  <si>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</si>
  <si>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</si>
  <si>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</si>
  <si>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</si>
  <si>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</si>
  <si>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</si>
  <si>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</si>
  <si>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</si>
  <si>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</si>
  <si>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</si>
  <si>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</si>
  <si>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</si>
  <si>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</si>
  <si>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</si>
  <si>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</si>
  <si>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</si>
  <si>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</si>
  <si>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</si>
  <si>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</si>
  <si>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</si>
  <si>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</si>
  <si>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</si>
  <si>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</si>
  <si>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</si>
  <si>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</si>
  <si>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</si>
  <si>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</si>
  <si>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</si>
  <si>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</si>
  <si>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</si>
  <si>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</si>
  <si>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</si>
  <si>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</si>
  <si>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</si>
  <si>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</si>
  <si>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</si>
  <si>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</si>
  <si>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</si>
  <si>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</si>
  <si>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</si>
  <si>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</si>
  <si>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</si>
  <si>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</si>
  <si>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</si>
  <si>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</si>
  <si>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</si>
  <si>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</si>
  <si>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</si>
  <si>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</si>
  <si>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</si>
  <si>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</si>
  <si>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</si>
  <si>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</si>
  <si>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</si>
  <si>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</si>
  <si>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</si>
  <si>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</si>
  <si>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</si>
  <si>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</si>
  <si>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</si>
  <si>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</si>
  <si>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</si>
  <si>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</si>
  <si>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</si>
  <si>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</si>
  <si>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</si>
  <si>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</si>
  <si>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</si>
  <si>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</si>
  <si>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</si>
  <si>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</si>
  <si>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</si>
  <si>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</si>
  <si>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</si>
  <si>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</si>
  <si>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</si>
  <si>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</si>
  <si>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</si>
  <si>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</si>
  <si>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</si>
  <si>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</si>
  <si>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</si>
  <si>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</si>
  <si>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</si>
  <si>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</si>
  <si>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</si>
  <si>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</si>
  <si>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</si>
  <si>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</si>
  <si>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</si>
  <si>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</si>
  <si>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</si>
  <si>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</si>
  <si>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</si>
  <si>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</si>
  <si>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</si>
  <si>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</si>
  <si>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</si>
  <si>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</si>
  <si>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</si>
  <si>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</si>
  <si>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</si>
  <si>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</si>
  <si>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</si>
  <si>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</si>
  <si>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</si>
  <si>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</si>
  <si>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</si>
  <si>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</si>
  <si>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</si>
  <si>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</si>
  <si>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</si>
  <si>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</si>
  <si>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</si>
  <si>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</si>
  <si>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</si>
  <si>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</si>
  <si>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</si>
  <si>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</si>
  <si>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</si>
  <si>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</si>
  <si>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</si>
  <si>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</si>
  <si>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</si>
  <si>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</si>
  <si>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</si>
  <si>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</si>
  <si>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</si>
  <si>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</si>
  <si>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</si>
  <si>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</si>
  <si>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</si>
  <si>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</si>
  <si>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</si>
  <si>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</si>
  <si>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</si>
  <si>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</si>
  <si>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</si>
  <si>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</si>
  <si>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</si>
  <si>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</si>
  <si>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</si>
  <si>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</si>
  <si>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</si>
  <si>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</si>
  <si>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</si>
  <si>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</si>
  <si>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</si>
  <si>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</si>
  <si>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</si>
  <si>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</si>
  <si>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</si>
  <si>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</si>
  <si>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</si>
  <si>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</si>
  <si>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</si>
  <si>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</si>
  <si>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</si>
  <si>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</si>
  <si>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</si>
  <si>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</si>
  <si>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</si>
  <si>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</si>
  <si>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</si>
  <si>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</si>
  <si>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</si>
  <si>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</si>
  <si>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</si>
  <si>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</si>
  <si>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</si>
  <si>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</si>
  <si>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</si>
  <si>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</si>
  <si>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</si>
  <si>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</si>
  <si>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</si>
  <si>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</si>
  <si>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</si>
  <si>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</si>
  <si>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</si>
  <si>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</si>
  <si>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</si>
  <si>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</si>
  <si>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</si>
  <si>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</si>
  <si>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</si>
  <si>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</si>
  <si>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</si>
  <si>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</si>
  <si>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</si>
  <si>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</si>
  <si>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</si>
  <si>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</si>
  <si>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</si>
  <si>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</si>
  <si>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</si>
  <si>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</si>
  <si>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</si>
  <si>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</si>
  <si>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</si>
  <si>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</si>
  <si>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</si>
  <si>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</si>
  <si>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</si>
  <si>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</si>
  <si>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</si>
  <si>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</si>
  <si>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</si>
  <si>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</si>
  <si>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</si>
  <si>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</si>
  <si>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</si>
  <si>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</si>
  <si>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</si>
  <si>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</si>
  <si>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</si>
  <si>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</si>
  <si>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</si>
  <si>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</si>
  <si>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</si>
  <si>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</si>
  <si>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</si>
  <si>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</si>
  <si>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</si>
  <si>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</si>
  <si>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</si>
  <si>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</si>
  <si>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</si>
  <si>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</si>
  <si>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</si>
  <si>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</si>
  <si>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</si>
  <si>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</si>
  <si>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</si>
  <si>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</si>
  <si>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</si>
  <si>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</si>
  <si>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</si>
  <si>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</si>
  <si>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</si>
  <si>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</si>
  <si>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</si>
  <si>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</si>
  <si>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</si>
  <si>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</si>
  <si>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</si>
  <si>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</si>
  <si>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</si>
  <si>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</si>
  <si>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</si>
  <si>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</si>
  <si>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</si>
  <si>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</si>
  <si>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</si>
  <si>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</si>
  <si>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</si>
  <si>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</si>
  <si>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</si>
  <si>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</si>
  <si>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</si>
  <si>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</si>
  <si>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</si>
  <si>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</si>
  <si>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</si>
  <si>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</si>
  <si>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</si>
  <si>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</si>
  <si>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</si>
  <si>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</si>
  <si>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</si>
  <si>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</si>
  <si>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</si>
  <si>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</si>
  <si>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</si>
  <si>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</si>
  <si>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</si>
  <si>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</si>
  <si>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</si>
  <si>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</si>
  <si>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</si>
  <si>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</si>
  <si>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</si>
  <si>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</si>
  <si>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</si>
  <si>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</si>
  <si>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</si>
  <si>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</si>
  <si>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</si>
  <si>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</si>
  <si>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</si>
  <si>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</si>
  <si>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</si>
  <si>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</si>
  <si>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</si>
  <si>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</si>
  <si>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</si>
  <si>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</si>
  <si>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</si>
  <si>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</si>
  <si>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</si>
  <si>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</si>
  <si>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</si>
  <si>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</si>
  <si>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</si>
  <si>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</si>
  <si>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</si>
  <si>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</si>
  <si>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</si>
  <si>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</si>
  <si>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</si>
  <si>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</si>
  <si>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</si>
  <si>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</si>
  <si>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</si>
  <si>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</si>
  <si>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</si>
  <si>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</si>
  <si>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</si>
  <si>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</si>
  <si>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</si>
  <si>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</si>
  <si>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</si>
  <si>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</si>
  <si>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</si>
  <si>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</si>
  <si>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</si>
  <si>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</si>
  <si>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</si>
  <si>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</si>
  <si>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</si>
  <si>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</si>
  <si>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</si>
  <si>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</si>
  <si>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</si>
  <si>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</si>
  <si>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</si>
  <si>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</si>
  <si>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</si>
  <si>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</si>
  <si>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</si>
  <si>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</si>
  <si>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</si>
  <si>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</si>
  <si>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</si>
  <si>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</si>
  <si>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</si>
  <si>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</si>
  <si>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</si>
  <si>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</si>
  <si>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</si>
  <si>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</si>
  <si>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</si>
  <si>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</si>
  <si>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</si>
  <si>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</si>
  <si>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</si>
  <si>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</si>
  <si>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</si>
  <si>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</si>
  <si>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</si>
  <si>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</si>
  <si>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</si>
  <si>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</si>
  <si>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</si>
  <si>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</si>
  <si>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</si>
  <si>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</si>
  <si>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</si>
  <si>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</si>
  <si>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</si>
  <si>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</si>
  <si>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</si>
  <si>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</si>
  <si>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</si>
  <si>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</si>
  <si>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</si>
  <si>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</si>
  <si>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</si>
  <si>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</si>
  <si>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</si>
  <si>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</si>
  <si>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</si>
  <si>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</si>
  <si>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</si>
  <si>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</si>
  <si>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</si>
  <si>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</si>
  <si>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</si>
  <si>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</si>
  <si>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</si>
  <si>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</si>
  <si>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</si>
  <si>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</si>
  <si>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</si>
  <si>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</si>
  <si>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</si>
  <si>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</si>
  <si>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</si>
  <si>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</si>
  <si>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</si>
  <si>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</si>
  <si>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</si>
  <si>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</si>
  <si>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</si>
  <si>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</si>
  <si>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</si>
  <si>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</si>
  <si>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</si>
  <si>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</si>
  <si>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</si>
  <si>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</si>
  <si>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</si>
  <si>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</si>
  <si>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</si>
  <si>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</si>
  <si>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</si>
  <si>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</si>
  <si>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</si>
  <si>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</si>
  <si>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</si>
  <si>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</si>
  <si>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</si>
  <si>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</si>
  <si>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</si>
  <si>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</si>
  <si>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</si>
  <si>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</si>
  <si>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</si>
  <si>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</si>
  <si>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</si>
  <si>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</si>
  <si>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</si>
  <si>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</si>
  <si>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</si>
  <si>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</si>
  <si>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</si>
  <si>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</si>
  <si>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</si>
  <si>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</si>
  <si>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</si>
  <si>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</si>
  <si>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</si>
  <si>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</si>
  <si>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</si>
  <si>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</si>
  <si>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</si>
  <si>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</si>
  <si>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</si>
  <si>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</si>
  <si>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</si>
  <si>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</si>
  <si>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</si>
  <si>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</si>
  <si>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</si>
  <si>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</si>
  <si>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</si>
  <si>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</si>
  <si>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</si>
  <si>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</si>
  <si>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</si>
  <si>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</si>
  <si>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</si>
  <si>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</si>
  <si>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</si>
  <si>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</si>
  <si>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</si>
  <si>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</si>
  <si>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</si>
  <si>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</si>
  <si>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</si>
  <si>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</si>
  <si>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</si>
  <si>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</si>
  <si>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</si>
  <si>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</si>
  <si>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</si>
  <si>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</si>
  <si>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</si>
  <si>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</si>
  <si>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</si>
  <si>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</si>
  <si>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</si>
  <si>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</si>
  <si>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</si>
  <si>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</si>
  <si>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</si>
  <si>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</si>
  <si>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</si>
  <si>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</si>
  <si>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</si>
  <si>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</si>
  <si>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</si>
  <si>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</si>
  <si>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</si>
  <si>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</si>
  <si>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</si>
  <si>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</si>
  <si>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</si>
  <si>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</si>
  <si>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</si>
  <si>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</si>
  <si>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</si>
  <si>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</si>
  <si>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</si>
  <si>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</si>
  <si>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</si>
  <si>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</si>
  <si>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</si>
  <si>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</si>
  <si>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</si>
  <si>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</si>
  <si>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</si>
  <si>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</si>
  <si>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</si>
  <si>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</si>
  <si>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</si>
  <si>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</si>
  <si>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</si>
  <si>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</si>
  <si>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</si>
  <si>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</si>
  <si>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</si>
  <si>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</si>
  <si>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</si>
  <si>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</si>
  <si>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</si>
  <si>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</si>
  <si>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</si>
  <si>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</si>
  <si>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</si>
  <si>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</si>
  <si>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</si>
  <si>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</si>
  <si>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</si>
  <si>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</si>
  <si>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</si>
  <si>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</si>
  <si>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</si>
  <si>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</si>
  <si>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</si>
  <si>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</si>
  <si>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</si>
  <si>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</si>
  <si>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</si>
  <si>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</si>
  <si>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</si>
  <si>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</si>
  <si>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</si>
  <si>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</si>
  <si>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</si>
  <si>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</si>
  <si>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</si>
  <si>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</si>
  <si>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</si>
  <si>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</si>
  <si>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</si>
  <si>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</si>
  <si>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</si>
  <si>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</si>
  <si>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</si>
  <si>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</si>
  <si>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</si>
  <si>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</si>
  <si>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</si>
  <si>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</si>
  <si>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</si>
  <si>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</si>
  <si>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</si>
  <si>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</si>
  <si>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</si>
  <si>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</si>
  <si>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</si>
  <si>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</si>
  <si>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</si>
  <si>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</si>
  <si>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</si>
  <si>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</si>
  <si>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</si>
  <si>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</si>
  <si>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</si>
  <si>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</si>
  <si>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</si>
  <si>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</si>
  <si>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</si>
  <si>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</si>
  <si>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</si>
  <si>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</si>
  <si>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</si>
  <si>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</si>
  <si>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</si>
  <si>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</si>
  <si>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</si>
  <si>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</si>
  <si>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</si>
  <si>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</si>
  <si>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</si>
  <si>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</si>
  <si>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</si>
  <si>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</si>
  <si>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</si>
  <si>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</si>
  <si>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</si>
  <si>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</si>
  <si>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</si>
  <si>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</si>
  <si>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</si>
  <si>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</si>
  <si>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</si>
  <si>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</si>
  <si>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</si>
  <si>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</si>
  <si>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</si>
  <si>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</si>
  <si>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</si>
  <si>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</si>
  <si>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</si>
  <si>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</si>
  <si>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</si>
  <si>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</si>
  <si>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</si>
  <si>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</si>
  <si>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</si>
  <si>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</si>
  <si>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</si>
  <si>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</si>
  <si>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</si>
  <si>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</si>
  <si>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</si>
  <si>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</si>
  <si>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</si>
  <si>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</si>
  <si>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</si>
  <si>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</si>
  <si>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</si>
  <si>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</si>
  <si>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</si>
  <si>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</si>
  <si>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</si>
  <si>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</si>
  <si>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</si>
  <si>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</si>
  <si>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</si>
  <si>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</si>
  <si>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</si>
  <si>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</si>
  <si>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</si>
  <si>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</si>
  <si>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</si>
  <si>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</si>
  <si>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</si>
  <si>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</si>
  <si>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</si>
  <si>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</si>
  <si>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</si>
  <si>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</si>
  <si>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</si>
  <si>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</si>
  <si>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</si>
  <si>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</si>
  <si>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</si>
  <si>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</si>
  <si>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</si>
  <si>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</si>
  <si>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</si>
  <si>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</si>
  <si>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</si>
  <si>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</si>
  <si>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</si>
  <si>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</si>
  <si>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</si>
  <si>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</si>
  <si>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</si>
  <si>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</si>
  <si>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</si>
  <si>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</si>
  <si>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</si>
  <si>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</si>
  <si>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</si>
  <si>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</si>
  <si>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</si>
  <si>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</si>
  <si>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</si>
  <si>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</si>
  <si>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</si>
  <si>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</si>
  <si>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</si>
  <si>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</si>
  <si>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</si>
  <si>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</si>
  <si>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</si>
  <si>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</si>
  <si>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</si>
  <si>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</si>
  <si>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</si>
  <si>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</si>
  <si>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</si>
  <si>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</si>
  <si>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</si>
  <si>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</si>
  <si>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</si>
  <si>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</si>
  <si>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</si>
  <si>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</si>
  <si>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</si>
  <si>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</si>
  <si>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</si>
  <si>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</si>
  <si>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</si>
  <si>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</si>
  <si>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</si>
  <si>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</si>
  <si>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</si>
  <si>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</si>
  <si>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</si>
  <si>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</si>
  <si>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</si>
  <si>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</si>
  <si>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</si>
  <si>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</si>
  <si>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</si>
  <si>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</si>
  <si>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</si>
  <si>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</si>
  <si>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</si>
  <si>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</si>
  <si>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</si>
  <si>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</si>
  <si>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</si>
  <si>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</si>
  <si>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</si>
  <si>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</si>
  <si>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</si>
  <si>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</si>
  <si>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</si>
  <si>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</si>
  <si>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</si>
  <si>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</si>
  <si>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</si>
  <si>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</si>
  <si>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</si>
  <si>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</si>
  <si>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</si>
  <si>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</si>
  <si>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</si>
  <si>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</si>
  <si>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</si>
  <si>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</si>
  <si>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</si>
  <si>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</si>
  <si>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</si>
  <si>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</si>
  <si>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</si>
  <si>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</si>
  <si>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</si>
  <si>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</si>
  <si>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</si>
  <si>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</si>
  <si>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</si>
  <si>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</si>
  <si>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</si>
  <si>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</si>
  <si>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</si>
  <si>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</si>
  <si>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</si>
  <si>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</si>
  <si>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</si>
  <si>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</si>
  <si>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</si>
  <si>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</si>
  <si>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</si>
  <si>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</si>
  <si>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</si>
  <si>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</si>
  <si>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</si>
  <si>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</si>
  <si>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</si>
  <si>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</si>
  <si>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</si>
  <si>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</si>
  <si>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</si>
  <si>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</si>
  <si>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</si>
  <si>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</si>
  <si>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</si>
  <si>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</si>
  <si>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</si>
  <si>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</si>
  <si>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</si>
  <si>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</si>
  <si>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</si>
  <si>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</si>
  <si>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</si>
  <si>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</si>
  <si>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</si>
  <si>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</si>
  <si>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</si>
  <si>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</si>
  <si>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</si>
  <si>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</si>
  <si>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</si>
  <si>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</si>
  <si>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</si>
  <si>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</si>
  <si>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</si>
  <si>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</si>
  <si>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</si>
  <si>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</si>
  <si>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</si>
  <si>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</si>
  <si>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</si>
  <si>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</si>
  <si>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</si>
  <si>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</si>
  <si>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</si>
  <si>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</si>
  <si>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</si>
  <si>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</si>
  <si>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</si>
  <si>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</si>
  <si>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</si>
  <si>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</si>
  <si>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</si>
  <si>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</si>
  <si>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</si>
  <si>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</si>
  <si>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</si>
  <si>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</si>
  <si>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</si>
  <si>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</si>
  <si>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</si>
  <si>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</si>
  <si>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</si>
  <si>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</si>
  <si>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</si>
  <si>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</si>
  <si>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</si>
  <si>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</si>
  <si>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</si>
  <si>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</si>
  <si>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</si>
  <si>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</si>
  <si>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</si>
  <si>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</si>
  <si>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</si>
  <si>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</si>
  <si>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</si>
  <si>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</si>
  <si>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</si>
  <si>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</si>
  <si>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</si>
  <si>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</si>
  <si>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</si>
  <si>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</si>
  <si>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</si>
  <si>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</si>
  <si>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</si>
  <si>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</si>
  <si>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</si>
  <si>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</si>
  <si>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</si>
  <si>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</si>
  <si>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</si>
  <si>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</si>
  <si>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</si>
  <si>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</si>
  <si>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</si>
  <si>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</si>
  <si>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</si>
  <si>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</si>
  <si>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</si>
  <si>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</si>
  <si>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</si>
  <si>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</si>
  <si>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</si>
  <si>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</si>
  <si>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</si>
  <si>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</si>
  <si>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</si>
  <si>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</si>
  <si>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</si>
  <si>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</si>
  <si>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</si>
  <si>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</si>
  <si>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</si>
  <si>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</si>
  <si>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</si>
  <si>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</si>
  <si>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</si>
  <si>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</si>
  <si>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</si>
  <si>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</si>
  <si>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</si>
  <si>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</si>
  <si>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</si>
  <si>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</si>
  <si>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</si>
  <si>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</si>
  <si>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</si>
  <si>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</si>
  <si>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</si>
  <si>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</si>
  <si>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</si>
  <si>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</si>
  <si>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</si>
  <si>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</si>
  <si>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</si>
  <si>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</si>
  <si>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</si>
  <si>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</si>
  <si>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</si>
  <si>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</si>
  <si>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</si>
  <si>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</si>
  <si>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</si>
  <si>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</si>
  <si>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</si>
  <si>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</si>
  <si>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</si>
  <si>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</si>
  <si>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</si>
  <si>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</si>
  <si>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</si>
  <si>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</si>
  <si>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</si>
  <si>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</si>
  <si>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</si>
  <si>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</si>
  <si>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</si>
  <si>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</si>
  <si>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</si>
  <si>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</si>
  <si>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</si>
  <si>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</si>
  <si>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</si>
  <si>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</si>
  <si>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</si>
  <si>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</si>
  <si>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</si>
  <si>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</si>
  <si>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</si>
  <si>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</si>
  <si>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</si>
  <si>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</si>
  <si>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</si>
  <si>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</si>
  <si>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</si>
  <si>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</si>
  <si>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</si>
  <si>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</si>
  <si>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</si>
  <si>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</si>
  <si>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</si>
  <si>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</si>
  <si>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</si>
  <si>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</si>
  <si>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</si>
  <si>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</si>
  <si>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</si>
  <si>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</si>
  <si>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</si>
  <si>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</si>
  <si>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</si>
  <si>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</si>
  <si>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</si>
  <si>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</si>
  <si>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</si>
  <si>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</si>
  <si>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</si>
  <si>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</si>
  <si>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</si>
  <si>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</si>
  <si>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</si>
  <si>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</si>
  <si>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</si>
  <si>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</si>
  <si>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</si>
  <si>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</si>
  <si>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</si>
  <si>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</si>
  <si>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</si>
  <si>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</si>
  <si>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</si>
  <si>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</si>
  <si>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</si>
  <si>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</si>
  <si>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</si>
  <si>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</si>
  <si>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</si>
  <si>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</si>
  <si>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</si>
  <si>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</si>
  <si>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</si>
  <si>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</si>
  <si>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</si>
  <si>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</si>
  <si>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</si>
  <si>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</si>
  <si>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</si>
  <si>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</si>
  <si>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</si>
  <si>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</si>
  <si>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</si>
  <si>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</si>
  <si>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</si>
  <si>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</si>
  <si>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</si>
  <si>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</si>
  <si>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</si>
  <si>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</si>
  <si>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</si>
  <si>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</si>
  <si>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</si>
  <si>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</si>
  <si>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</si>
  <si>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</si>
  <si>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</si>
  <si>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</si>
  <si>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</si>
  <si>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</si>
  <si>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</si>
  <si>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</si>
  <si>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</si>
  <si>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</si>
  <si>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</si>
  <si>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</si>
  <si>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</si>
  <si>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</si>
  <si>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</si>
  <si>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</si>
  <si>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</si>
  <si>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</si>
  <si>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</si>
  <si>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</si>
  <si>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</si>
  <si>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</si>
  <si>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</si>
  <si>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</si>
  <si>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</si>
  <si>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</si>
  <si>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</si>
  <si>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</si>
  <si>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</si>
  <si>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</si>
  <si>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</si>
  <si>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</si>
  <si>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</si>
  <si>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</si>
  <si>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</si>
  <si>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</si>
  <si>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</si>
  <si>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</si>
  <si>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</si>
  <si>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</si>
  <si>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</si>
  <si>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</si>
  <si>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</si>
  <si>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</si>
  <si>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</si>
  <si>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</si>
  <si>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</si>
  <si>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</si>
  <si>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</si>
  <si>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</si>
  <si>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</si>
  <si>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</si>
  <si>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</si>
  <si>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</si>
  <si>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</si>
  <si>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</si>
  <si>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</si>
  <si>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</si>
  <si>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</si>
  <si>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</si>
  <si>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</si>
  <si>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</si>
  <si>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</si>
  <si>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</si>
  <si>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</si>
  <si>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</si>
  <si>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</si>
  <si>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</si>
  <si>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</si>
  <si>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</si>
  <si>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</si>
  <si>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</si>
  <si>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</si>
  <si>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</si>
  <si>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</si>
  <si>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</si>
  <si>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</si>
  <si>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</si>
  <si>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</si>
  <si>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</si>
  <si>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</si>
  <si>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</si>
  <si>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</si>
  <si>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</si>
  <si>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</si>
  <si>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</si>
  <si>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</si>
  <si>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</si>
  <si>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</si>
  <si>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</si>
  <si>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</si>
  <si>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</si>
  <si>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</si>
  <si>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</si>
  <si>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</si>
  <si>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</si>
  <si>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</si>
  <si>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</si>
  <si>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</si>
  <si>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</si>
  <si>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</si>
  <si>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</si>
  <si>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</si>
  <si>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</si>
  <si>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</si>
  <si>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</si>
  <si>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</si>
  <si>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</si>
  <si>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</si>
  <si>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</si>
  <si>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</si>
  <si>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</si>
  <si>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</si>
  <si>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</si>
  <si>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</si>
  <si>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</si>
  <si>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</si>
  <si>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</si>
  <si>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</si>
  <si>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</si>
  <si>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</si>
  <si>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</si>
  <si>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</si>
  <si>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</si>
  <si>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</si>
  <si>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</si>
  <si>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</si>
  <si>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</si>
  <si>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</si>
  <si>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</si>
  <si>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</si>
  <si>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</si>
  <si>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</si>
  <si>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</si>
  <si>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</si>
  <si>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</si>
  <si>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</si>
  <si>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</si>
  <si>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</si>
  <si>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</si>
  <si>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</si>
  <si>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</si>
  <si>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</si>
  <si>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</si>
  <si>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</si>
  <si>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</si>
  <si>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</si>
  <si>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</si>
  <si>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</si>
  <si>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</si>
  <si>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</si>
  <si>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</si>
  <si>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</si>
  <si>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</si>
  <si>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</si>
  <si>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</si>
  <si>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</si>
  <si>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</si>
  <si>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</si>
  <si>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</si>
  <si>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</si>
  <si>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</si>
  <si>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</si>
  <si>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</si>
  <si>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</si>
  <si>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</si>
  <si>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</si>
  <si>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</si>
  <si>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</si>
  <si>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</si>
  <si>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</si>
  <si>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</si>
  <si>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</si>
  <si>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</si>
  <si>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</si>
  <si>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</si>
  <si>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</si>
  <si>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</si>
  <si>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</si>
  <si>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</si>
  <si>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</si>
  <si>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</si>
  <si>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</si>
  <si>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</si>
  <si>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</si>
  <si>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</si>
  <si>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</si>
  <si>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</si>
  <si>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</si>
  <si>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</si>
  <si>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</si>
  <si>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</si>
  <si>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</si>
  <si>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</si>
  <si>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</si>
  <si>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</si>
  <si>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</si>
  <si>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</si>
  <si>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</si>
  <si>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</si>
  <si>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</si>
  <si>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</si>
  <si>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</si>
  <si>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</si>
  <si>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</si>
  <si>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</si>
  <si>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</si>
  <si>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</si>
  <si>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</si>
  <si>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</si>
  <si>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</si>
  <si>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</si>
  <si>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</si>
  <si>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</si>
  <si>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</si>
  <si>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</si>
  <si>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</si>
  <si>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</si>
  <si>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</si>
  <si>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</si>
  <si>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</si>
  <si>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</si>
  <si>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</si>
  <si>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</si>
  <si>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</si>
  <si>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</si>
  <si>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</si>
  <si>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</si>
  <si>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</si>
  <si>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</si>
  <si>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</si>
  <si>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</si>
  <si>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</si>
  <si>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</si>
  <si>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</si>
  <si>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</si>
  <si>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</si>
  <si>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</si>
  <si>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</si>
  <si>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</si>
  <si>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</si>
  <si>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</si>
  <si>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</si>
  <si>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</si>
  <si>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</si>
  <si>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</si>
  <si>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</si>
  <si>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</si>
  <si>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</si>
  <si>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</si>
  <si>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</si>
  <si>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</si>
  <si>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</si>
  <si>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</si>
  <si>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</si>
  <si>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</si>
  <si>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</si>
  <si>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</si>
  <si>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</si>
  <si>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</si>
  <si>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</si>
  <si>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</si>
  <si>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</si>
  <si>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</si>
  <si>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</si>
  <si>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</si>
  <si>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</si>
  <si>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</si>
  <si>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</si>
  <si>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</si>
  <si>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</si>
  <si>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</si>
  <si>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</si>
  <si>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</si>
  <si>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</si>
  <si>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</si>
  <si>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</si>
  <si>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</si>
  <si>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</si>
  <si>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</si>
  <si>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</si>
  <si>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</si>
  <si>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</si>
  <si>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</si>
  <si>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</si>
  <si>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</si>
  <si>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</si>
  <si>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</si>
  <si>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</si>
  <si>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</si>
  <si>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</si>
  <si>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</si>
  <si>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</si>
  <si>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</si>
  <si>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</si>
  <si>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</si>
  <si>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</si>
  <si>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</si>
  <si>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</si>
  <si>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</si>
  <si>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</si>
  <si>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</si>
  <si>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</si>
  <si>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</si>
  <si>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</si>
  <si>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</si>
  <si>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</si>
  <si>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</si>
  <si>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</si>
  <si>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</si>
  <si>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</si>
  <si>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</si>
  <si>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</si>
  <si>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</si>
  <si>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</si>
  <si>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</si>
  <si>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</si>
  <si>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</si>
  <si>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</si>
  <si>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</si>
  <si>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</si>
  <si>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</si>
  <si>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</si>
  <si>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</si>
  <si>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</si>
  <si>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</si>
  <si>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</si>
  <si>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</si>
  <si>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</si>
  <si>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</si>
  <si>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</si>
  <si>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</si>
  <si>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</si>
  <si>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</si>
  <si>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</si>
  <si>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</si>
  <si>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</si>
  <si>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</si>
  <si>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</si>
  <si>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</si>
  <si>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</si>
  <si>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</si>
  <si>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</si>
  <si>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</si>
  <si>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</si>
  <si>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</si>
  <si>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</si>
  <si>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</si>
  <si>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</si>
  <si>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</si>
  <si>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</si>
  <si>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</si>
  <si>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</si>
  <si>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</si>
  <si>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</si>
  <si>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</si>
  <si>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</si>
  <si>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</si>
  <si>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</si>
  <si>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</si>
  <si>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</si>
  <si>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</si>
  <si>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</si>
  <si>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</si>
  <si>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</si>
  <si>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</si>
  <si>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</si>
  <si>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</si>
  <si>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</si>
  <si>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</si>
  <si>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</si>
  <si>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</si>
  <si>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</si>
  <si>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</si>
  <si>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</si>
  <si>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</si>
  <si>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</si>
  <si>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</si>
  <si>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</si>
  <si>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</si>
  <si>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</si>
  <si>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</si>
  <si>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</si>
  <si>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</si>
  <si>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</si>
  <si>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</si>
  <si>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</si>
  <si>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</si>
  <si>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</si>
  <si>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</si>
  <si>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</si>
  <si>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</si>
  <si>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</si>
  <si>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</si>
  <si>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</si>
  <si>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</si>
  <si>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</si>
  <si>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</si>
  <si>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</si>
  <si>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</si>
  <si>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</si>
  <si>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</si>
  <si>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</si>
  <si>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</si>
  <si>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</si>
  <si>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</si>
  <si>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</si>
  <si>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</si>
  <si>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</si>
  <si>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</si>
  <si>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</si>
  <si>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</si>
  <si>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</si>
  <si>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</si>
  <si>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</si>
  <si>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</si>
  <si>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</si>
  <si>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</si>
  <si>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</si>
  <si>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</si>
  <si>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</si>
  <si>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</si>
  <si>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</si>
  <si>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</si>
  <si>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</si>
  <si>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</si>
  <si>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</si>
  <si>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</si>
  <si>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</si>
  <si>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</si>
  <si>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</si>
  <si>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</si>
  <si>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</si>
  <si>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</si>
  <si>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</si>
  <si>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</si>
  <si>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</si>
  <si>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</si>
  <si>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</si>
  <si>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</si>
  <si>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</si>
  <si>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</si>
  <si>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</si>
  <si>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</si>
  <si>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</si>
  <si>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</si>
  <si>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</si>
  <si>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</si>
  <si>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</si>
  <si>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</si>
  <si>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</si>
  <si>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</si>
  <si>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</si>
  <si>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</si>
  <si>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</si>
  <si>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</si>
  <si>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</si>
  <si>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</si>
  <si>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</si>
  <si>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</si>
  <si>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</si>
  <si>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</si>
  <si>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</si>
  <si>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</si>
  <si>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</si>
  <si>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</si>
  <si>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</si>
  <si>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</si>
  <si>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</si>
  <si>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</si>
  <si>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</si>
  <si>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</si>
  <si>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</si>
  <si>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</si>
  <si>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</si>
  <si>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</si>
  <si>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</si>
  <si>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</si>
  <si>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</si>
  <si>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</si>
  <si>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</si>
  <si>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</si>
  <si>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</si>
  <si>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</si>
  <si>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</si>
  <si>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</si>
  <si>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</si>
  <si>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</si>
  <si>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</si>
  <si>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</si>
  <si>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</si>
  <si>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</si>
  <si>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</si>
  <si>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</si>
  <si>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</si>
  <si>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</si>
  <si>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</si>
  <si>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</si>
  <si>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</si>
  <si>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</si>
  <si>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</si>
  <si>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</si>
  <si>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</si>
  <si>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</si>
  <si>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</si>
  <si>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</si>
  <si>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</si>
  <si>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</si>
  <si>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</si>
  <si>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</si>
  <si>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</si>
  <si>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</si>
  <si>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</si>
  <si>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</si>
  <si>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</si>
  <si>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</si>
  <si>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</si>
  <si>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</si>
  <si>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</si>
  <si>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</si>
  <si>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</si>
  <si>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</si>
  <si>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</si>
  <si>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</si>
  <si>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</si>
  <si>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</si>
  <si>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</si>
  <si>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</si>
  <si>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</si>
  <si>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</si>
  <si>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</si>
  <si>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</si>
  <si>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</si>
  <si>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</si>
  <si>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</si>
  <si>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</si>
  <si>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</si>
  <si>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</si>
  <si>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</si>
  <si>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</si>
  <si>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</si>
  <si>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</si>
  <si>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</si>
  <si>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</si>
  <si>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</si>
  <si>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</si>
  <si>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</si>
  <si>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</si>
  <si>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</si>
  <si>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</si>
  <si>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</si>
  <si>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</si>
  <si>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</si>
  <si>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</si>
  <si>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</si>
  <si>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</si>
  <si>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</si>
  <si>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</si>
  <si>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</si>
  <si>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</si>
  <si>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</si>
  <si>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</si>
  <si>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</si>
  <si>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</si>
  <si>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</si>
  <si>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</si>
  <si>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</si>
  <si>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</si>
  <si>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</si>
  <si>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</si>
  <si>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</si>
  <si>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</si>
  <si>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</si>
  <si>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</si>
  <si>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</si>
  <si>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</si>
  <si>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</si>
  <si>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</si>
  <si>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</si>
  <si>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</si>
  <si>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</si>
  <si>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</si>
  <si>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</si>
  <si>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</si>
  <si>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</si>
  <si>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</si>
  <si>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</si>
  <si>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</si>
  <si>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</si>
  <si>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</si>
  <si>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</si>
  <si>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</si>
  <si>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</si>
  <si>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</si>
  <si>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</si>
  <si>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</si>
  <si>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</si>
  <si>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</si>
  <si>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</si>
  <si>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</si>
  <si>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</si>
  <si>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</si>
  <si>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</si>
  <si>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</si>
  <si>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</si>
  <si>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</si>
  <si>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</si>
  <si>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</si>
  <si>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</si>
  <si>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</si>
  <si>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</si>
  <si>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</si>
  <si>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</si>
  <si>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</si>
  <si>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</si>
  <si>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</si>
  <si>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</si>
  <si>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</si>
  <si>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</si>
  <si>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</si>
  <si>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</si>
  <si>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</si>
  <si>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</si>
  <si>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</si>
  <si>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</si>
  <si>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</si>
  <si>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</si>
  <si>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</si>
  <si>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</si>
  <si>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</si>
  <si>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</si>
  <si>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</si>
  <si>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</si>
  <si>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</si>
  <si>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</si>
  <si>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</si>
  <si>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</si>
  <si>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</si>
  <si>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</si>
  <si>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</si>
  <si>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</si>
  <si>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</si>
  <si>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</si>
  <si>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</si>
  <si>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</si>
  <si>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</si>
  <si>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</si>
  <si>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</si>
  <si>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</si>
  <si>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</si>
  <si>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</si>
  <si>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</si>
  <si>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</si>
  <si>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</si>
  <si>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</si>
  <si>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</si>
  <si>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</si>
  <si>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</si>
  <si>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</si>
  <si>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</si>
  <si>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</si>
  <si>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</si>
  <si>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</si>
  <si>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</si>
  <si>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</si>
  <si>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</si>
  <si>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</si>
  <si>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</si>
  <si>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</si>
  <si>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</si>
  <si>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</si>
  <si>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</si>
  <si>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</si>
  <si>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</si>
  <si>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</si>
  <si>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</si>
  <si>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</si>
  <si>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</si>
  <si>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</si>
  <si>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</si>
  <si>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</si>
  <si>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</si>
  <si>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</si>
  <si>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</si>
  <si>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</si>
  <si>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</si>
  <si>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</si>
  <si>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</si>
  <si>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</si>
  <si>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</si>
  <si>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</si>
  <si>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</si>
  <si>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</si>
  <si>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</si>
  <si>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</si>
  <si>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</si>
  <si>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</si>
  <si>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</si>
  <si>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</si>
  <si>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</si>
  <si>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</si>
  <si>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</si>
  <si>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</si>
  <si>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</si>
  <si>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</si>
  <si>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</si>
  <si>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</si>
  <si>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</si>
  <si>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</si>
  <si>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</si>
  <si>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</si>
  <si>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</si>
  <si>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</si>
  <si>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</si>
  <si>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</si>
  <si>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</si>
  <si>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</si>
  <si>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</si>
  <si>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</si>
  <si>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</si>
  <si>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</si>
  <si>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</si>
  <si>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</si>
  <si>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</si>
  <si>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</si>
  <si>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</si>
  <si>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</si>
  <si>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</si>
  <si>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</si>
  <si>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</si>
  <si>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</si>
  <si>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</si>
  <si>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</si>
  <si>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</si>
  <si>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</si>
  <si>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</si>
  <si>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</si>
  <si>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</si>
  <si>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</si>
  <si>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</si>
  <si>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</si>
  <si>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</si>
  <si>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</si>
  <si>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</si>
  <si>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</si>
  <si>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</si>
  <si>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</si>
  <si>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</si>
  <si>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</si>
  <si>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</si>
  <si>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</si>
  <si>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</si>
  <si>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</si>
  <si>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</si>
  <si>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</si>
  <si>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</si>
  <si>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</si>
  <si>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</si>
  <si>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</si>
  <si>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</si>
  <si>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</si>
  <si>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</si>
  <si>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</si>
  <si>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</si>
  <si>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</si>
  <si>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</si>
  <si>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</si>
  <si>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</si>
  <si>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</si>
  <si>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</si>
  <si>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</si>
  <si>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</si>
  <si>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</si>
  <si>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</si>
  <si>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</si>
  <si>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</si>
  <si>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</si>
  <si>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</si>
  <si>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</si>
  <si>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</si>
  <si>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</si>
  <si>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</si>
  <si>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</si>
  <si>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</si>
  <si>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</si>
  <si>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</si>
  <si>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</si>
  <si>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</si>
  <si>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</si>
  <si>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</si>
  <si>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</si>
  <si>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</si>
  <si>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</si>
  <si>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</si>
  <si>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</si>
  <si>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</si>
  <si>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</si>
  <si>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</si>
  <si>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</si>
  <si>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</si>
  <si>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</si>
  <si>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</si>
  <si>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</si>
  <si>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</si>
  <si>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</si>
  <si>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</si>
  <si>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</si>
  <si>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</si>
  <si>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</si>
  <si>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</si>
  <si>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</si>
  <si>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</si>
  <si>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</si>
  <si>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</si>
  <si>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</si>
  <si>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</si>
  <si>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</si>
  <si>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</si>
  <si>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</si>
  <si>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</si>
  <si>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</si>
  <si>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</si>
  <si>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</si>
  <si>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</si>
  <si>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</si>
  <si>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</si>
  <si>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</si>
  <si>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</si>
  <si>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</si>
  <si>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</si>
  <si>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</si>
  <si>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</si>
  <si>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</si>
  <si>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</si>
  <si>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</si>
  <si>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</si>
  <si>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</si>
  <si>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</si>
  <si>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</si>
  <si>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</si>
  <si>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</si>
  <si>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</si>
  <si>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</si>
  <si>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</si>
  <si>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</si>
  <si>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</si>
  <si>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</si>
  <si>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</si>
  <si>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</si>
  <si>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</si>
  <si>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</si>
  <si>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</si>
  <si>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</si>
  <si>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</si>
  <si>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</si>
  <si>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</si>
  <si>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</si>
  <si>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</si>
  <si>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</si>
  <si>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</si>
  <si>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</si>
  <si>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</si>
  <si>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</si>
  <si>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</si>
  <si>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</si>
  <si>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</si>
  <si>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</si>
  <si>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</si>
  <si>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</si>
  <si>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</si>
  <si>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</si>
  <si>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</si>
  <si>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</si>
  <si>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</si>
  <si>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</si>
  <si>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</si>
  <si>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</si>
  <si>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</si>
  <si>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</si>
  <si>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</si>
  <si>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</si>
  <si>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</si>
  <si>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</si>
  <si>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</si>
  <si>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</si>
  <si>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</si>
  <si>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</si>
  <si>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</si>
  <si>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</si>
  <si>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</si>
  <si>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</si>
  <si>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</si>
  <si>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</si>
  <si>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</si>
  <si>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</si>
  <si>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</si>
  <si>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</si>
  <si>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</si>
  <si>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</si>
  <si>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</si>
  <si>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</si>
  <si>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</si>
  <si>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</si>
  <si>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</si>
  <si>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</si>
  <si>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</si>
  <si>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</si>
  <si>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</si>
  <si>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</si>
  <si>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</si>
  <si>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</si>
  <si>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</si>
  <si>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</si>
  <si>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</si>
  <si>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</si>
  <si>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</si>
  <si>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</si>
  <si>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</si>
  <si>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</si>
  <si>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</si>
  <si>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</si>
  <si>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</si>
  <si>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</si>
  <si>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</si>
  <si>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</si>
  <si>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</si>
  <si>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</si>
  <si>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</si>
  <si>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</si>
  <si>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</si>
  <si>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</si>
  <si>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</si>
  <si>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</si>
  <si>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</si>
  <si>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</si>
  <si>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</si>
  <si>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</si>
  <si>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</si>
  <si>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</si>
  <si>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</si>
  <si>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</si>
  <si>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</si>
  <si>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</si>
  <si>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</si>
  <si>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</si>
  <si>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</si>
  <si>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</si>
  <si>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</si>
  <si>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</si>
  <si>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</si>
  <si>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</si>
  <si>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</si>
  <si>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</si>
  <si>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</si>
  <si>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</si>
  <si>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</si>
  <si>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</si>
  <si>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</si>
  <si>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</si>
  <si>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</si>
  <si>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</si>
  <si>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</si>
  <si>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</si>
  <si>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</si>
  <si>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</si>
  <si>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</si>
  <si>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</si>
  <si>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</si>
  <si>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</si>
  <si>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</si>
  <si>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</si>
  <si>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</si>
  <si>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</si>
  <si>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</si>
  <si>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</si>
  <si>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</si>
  <si>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</si>
  <si>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</si>
  <si>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</si>
  <si>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</si>
  <si>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</si>
  <si>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</si>
  <si>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</si>
  <si>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</si>
  <si>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</si>
  <si>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</si>
  <si>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</si>
  <si>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</si>
  <si>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</si>
  <si>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</si>
  <si>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</si>
  <si>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</si>
  <si>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</si>
  <si>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</si>
  <si>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</si>
  <si>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</si>
  <si>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</si>
  <si>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</si>
  <si>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</si>
  <si>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</si>
  <si>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</si>
  <si>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</si>
  <si>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</si>
  <si>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</si>
  <si>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</si>
  <si>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</si>
  <si>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</si>
  <si>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</si>
  <si>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</si>
  <si>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</si>
  <si>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</si>
  <si>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</si>
  <si>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</si>
  <si>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</si>
  <si>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</si>
  <si>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</si>
  <si>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</si>
  <si>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</si>
  <si>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</si>
  <si>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</si>
  <si>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</si>
  <si>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</si>
  <si>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</si>
  <si>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</si>
  <si>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</si>
  <si>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</si>
  <si>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</si>
  <si>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</si>
  <si>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</si>
  <si>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</si>
  <si>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</si>
  <si>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</si>
  <si>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</si>
  <si>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</si>
  <si>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</si>
  <si>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</si>
  <si>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</si>
  <si>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</si>
  <si>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</si>
  <si>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</si>
  <si>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</si>
  <si>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</si>
  <si>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</si>
  <si>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</si>
  <si>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</si>
  <si>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</si>
  <si>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</si>
  <si>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</si>
  <si>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</si>
  <si>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</si>
  <si>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</si>
  <si>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</si>
  <si>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</si>
  <si>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</si>
  <si>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</si>
  <si>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</si>
  <si>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</si>
  <si>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</si>
  <si>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</si>
  <si>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</si>
  <si>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</si>
  <si>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</si>
  <si>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</si>
  <si>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</si>
  <si>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</si>
  <si>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</si>
  <si>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</si>
  <si>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</si>
  <si>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</si>
  <si>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</si>
  <si>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</si>
  <si>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</si>
  <si>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</si>
  <si>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</si>
  <si>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</si>
  <si>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</si>
  <si>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</si>
  <si>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</si>
  <si>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</si>
  <si>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</si>
  <si>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</si>
  <si>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</si>
  <si>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</si>
  <si>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</si>
  <si>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</si>
  <si>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</si>
  <si>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</si>
  <si>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</si>
  <si>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</si>
  <si>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</si>
  <si>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</si>
  <si>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</si>
  <si>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</si>
  <si>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</si>
  <si>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</si>
  <si>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</si>
  <si>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</si>
  <si>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</si>
  <si>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</si>
  <si>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</si>
  <si>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</si>
  <si>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</si>
  <si>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</si>
  <si>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</si>
  <si>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</si>
  <si>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</si>
  <si>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</si>
  <si>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</si>
  <si>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</si>
  <si>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</si>
  <si>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</si>
  <si>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</si>
  <si>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</si>
  <si>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</si>
  <si>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</si>
  <si>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</si>
  <si>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</si>
  <si>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</si>
  <si>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</si>
  <si>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</si>
  <si>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</si>
  <si>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</si>
  <si>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</si>
  <si>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</si>
  <si>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</si>
  <si>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</si>
  <si>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</si>
  <si>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</si>
  <si>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</si>
  <si>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</si>
  <si>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</si>
  <si>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</si>
  <si>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</si>
  <si>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</si>
  <si>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</si>
  <si>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</si>
  <si>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</si>
  <si>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</si>
  <si>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</si>
  <si>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</si>
  <si>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</si>
  <si>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</si>
  <si>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</si>
  <si>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</si>
  <si>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</si>
  <si>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</si>
  <si>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</si>
  <si>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</si>
  <si>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</si>
  <si>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</si>
  <si>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</si>
  <si>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</si>
  <si>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</si>
  <si>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</si>
  <si>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</si>
  <si>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</si>
  <si>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</si>
  <si>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</si>
  <si>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</si>
  <si>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</si>
  <si>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</si>
  <si>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</si>
  <si>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</si>
  <si>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</si>
  <si>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</si>
  <si>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</si>
  <si>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</si>
  <si>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</si>
  <si>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</si>
  <si>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</si>
  <si>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</si>
  <si>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</si>
  <si>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</si>
  <si>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</si>
  <si>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</si>
  <si>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</si>
  <si>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</si>
  <si>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</si>
  <si>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</si>
  <si>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</si>
  <si>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</si>
  <si>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</si>
  <si>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</si>
  <si>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</si>
  <si>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</si>
  <si>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</si>
  <si>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</si>
  <si>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</si>
  <si>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</si>
  <si>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</si>
  <si>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</si>
  <si>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</si>
  <si>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</si>
  <si>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</si>
  <si>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</si>
  <si>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</si>
  <si>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</si>
  <si>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</si>
  <si>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</si>
  <si>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</si>
  <si>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</si>
  <si>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</si>
  <si>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</si>
  <si>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</si>
  <si>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</si>
  <si>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</si>
  <si>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</si>
  <si>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</si>
  <si>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</si>
  <si>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</si>
  <si>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</si>
  <si>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</si>
  <si>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</si>
  <si>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</si>
  <si>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</si>
  <si>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</si>
  <si>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</si>
  <si>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</si>
  <si>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</si>
  <si>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</si>
  <si>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</si>
  <si>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</si>
  <si>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</si>
  <si>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</si>
  <si>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</si>
  <si>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</si>
  <si>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</si>
  <si>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</si>
  <si>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</si>
  <si>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</si>
  <si>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</si>
  <si>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</si>
  <si>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</si>
  <si>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</si>
  <si>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</si>
  <si>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</si>
  <si>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</si>
  <si>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</si>
  <si>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</si>
  <si>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</si>
  <si>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</si>
  <si>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</si>
  <si>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</si>
  <si>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</si>
  <si>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</si>
  <si>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</si>
  <si>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</si>
  <si>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</si>
  <si>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</si>
  <si>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</si>
  <si>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</si>
  <si>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</si>
  <si>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</si>
  <si>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</si>
  <si>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</si>
  <si>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</si>
  <si>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</si>
  <si>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</si>
  <si>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</si>
  <si>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</si>
  <si>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</si>
  <si>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</si>
  <si>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</si>
  <si>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</si>
  <si>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</si>
  <si>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</si>
  <si>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</si>
  <si>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</si>
  <si>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</si>
  <si>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</si>
  <si>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</si>
  <si>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</si>
  <si>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</si>
  <si>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</si>
  <si>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</si>
  <si>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</si>
  <si>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</si>
  <si>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</si>
  <si>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</si>
  <si>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</si>
  <si>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</si>
  <si>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</si>
  <si>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</si>
  <si>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</si>
  <si>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</si>
  <si>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</si>
  <si>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</si>
  <si>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</si>
  <si>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</si>
  <si>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</si>
  <si>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</si>
  <si>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</si>
  <si>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</si>
  <si>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</si>
  <si>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</si>
  <si>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</si>
  <si>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</si>
  <si>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</si>
  <si>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</si>
  <si>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</si>
  <si>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</si>
  <si>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</si>
  <si>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</si>
  <si>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</si>
  <si>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</si>
  <si>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</si>
  <si>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</si>
  <si>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</si>
  <si>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</si>
  <si>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</si>
  <si>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</si>
  <si>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</si>
  <si>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</si>
  <si>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</si>
  <si>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</si>
  <si>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</si>
  <si>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</si>
  <si>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</si>
  <si>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</si>
  <si>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</si>
  <si>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</si>
  <si>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</si>
  <si>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</si>
  <si>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</si>
  <si>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</si>
  <si>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</si>
  <si>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</si>
  <si>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</si>
  <si>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</si>
  <si>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</si>
  <si>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</si>
  <si>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</si>
  <si>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</si>
  <si>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</si>
  <si>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</si>
  <si>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</si>
  <si>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</si>
  <si>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</si>
  <si>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</si>
  <si>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</si>
  <si>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</si>
  <si>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</si>
  <si>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</si>
  <si>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</si>
  <si>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</si>
  <si>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</si>
  <si>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</si>
  <si>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</si>
  <si>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</si>
  <si>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</si>
  <si>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</si>
  <si>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</si>
  <si>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</si>
  <si>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</si>
  <si>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</si>
  <si>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</si>
  <si>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</si>
  <si>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</si>
  <si>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</si>
  <si>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</si>
  <si>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</si>
  <si>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</si>
  <si>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</si>
  <si>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</si>
  <si>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</si>
  <si>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</si>
  <si>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</si>
  <si>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</si>
  <si>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</si>
  <si>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</si>
  <si>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</si>
  <si>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</si>
  <si>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</si>
  <si>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</si>
  <si>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</si>
  <si>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</si>
  <si>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</si>
  <si>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</si>
  <si>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</si>
  <si>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</si>
  <si>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</si>
  <si>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</si>
  <si>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</si>
  <si>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</si>
  <si>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</si>
  <si>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</si>
  <si>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</si>
  <si>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</si>
  <si>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</si>
  <si>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</si>
  <si>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</si>
  <si>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</si>
  <si>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</si>
  <si>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</si>
  <si>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</si>
  <si>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</si>
  <si>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</si>
  <si>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</si>
  <si>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</si>
  <si>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</si>
  <si>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</si>
  <si>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</si>
  <si>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</si>
  <si>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</si>
  <si>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</si>
  <si>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</si>
  <si>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</si>
  <si>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</si>
  <si>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</si>
  <si>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</si>
  <si>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</si>
  <si>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</si>
  <si>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</si>
  <si>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</si>
  <si>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</si>
  <si>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</si>
  <si>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</si>
  <si>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</si>
  <si>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</si>
  <si>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</si>
  <si>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</si>
  <si>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</si>
  <si>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</si>
  <si>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</si>
  <si>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</si>
  <si>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</si>
  <si>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</si>
  <si>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</si>
  <si>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</si>
  <si>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</si>
  <si>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</si>
  <si>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</si>
  <si>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</si>
  <si>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</si>
  <si>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</si>
  <si>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</si>
  <si>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</si>
  <si>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</si>
  <si>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</si>
  <si>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</si>
  <si>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</si>
  <si>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</si>
  <si>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</si>
  <si>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</si>
  <si>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</si>
  <si>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</si>
  <si>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</si>
  <si>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</si>
  <si>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</si>
  <si>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</si>
  <si>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</si>
  <si>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</si>
  <si>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</si>
  <si>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</si>
  <si>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</si>
  <si>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</si>
  <si>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</si>
  <si>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</si>
  <si>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</si>
  <si>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</si>
  <si>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</si>
  <si>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</si>
  <si>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</si>
  <si>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</si>
  <si>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</si>
  <si>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</si>
  <si>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</si>
  <si>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</si>
  <si>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</si>
  <si>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</si>
  <si>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</si>
  <si>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</si>
  <si>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</si>
  <si>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</si>
  <si>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</si>
  <si>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</si>
  <si>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</si>
  <si>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</si>
  <si>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</si>
  <si>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</si>
  <si>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</si>
  <si>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</si>
  <si>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</si>
  <si>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</si>
  <si>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</si>
  <si>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</si>
  <si>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</si>
  <si>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</si>
  <si>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</si>
  <si>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</si>
  <si>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</si>
  <si>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</si>
  <si>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</si>
  <si>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</si>
  <si>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</si>
  <si>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</si>
  <si>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</si>
  <si>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</si>
  <si>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</si>
  <si>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</si>
  <si>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</si>
  <si>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</si>
  <si>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</si>
  <si>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</si>
  <si>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</si>
  <si>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</si>
  <si>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</si>
  <si>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</si>
  <si>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</si>
  <si>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</si>
  <si>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</si>
  <si>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</si>
  <si>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</si>
  <si>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</si>
  <si>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</si>
  <si>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</si>
  <si>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</si>
  <si>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</si>
  <si>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</si>
  <si>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</si>
  <si>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</si>
  <si>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</si>
  <si>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</si>
  <si>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</si>
  <si>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</si>
  <si>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</si>
  <si>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</si>
  <si>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</si>
  <si>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</si>
  <si>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</si>
  <si>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</si>
  <si>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</si>
  <si>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</si>
  <si>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</si>
  <si>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</si>
  <si>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</si>
  <si>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</si>
  <si>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</si>
  <si>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</si>
  <si>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</si>
  <si>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</si>
  <si>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</si>
  <si>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</si>
  <si>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</si>
  <si>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</si>
  <si>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</si>
  <si>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</si>
  <si>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</si>
  <si>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</si>
  <si>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</si>
  <si>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</si>
  <si>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</si>
  <si>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</si>
  <si>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</si>
  <si>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</si>
  <si>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</si>
  <si>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</si>
  <si>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</si>
  <si>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</si>
  <si>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</si>
  <si>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</si>
  <si>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</si>
  <si>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</si>
  <si>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</si>
  <si>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</si>
  <si>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</si>
  <si>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</si>
  <si>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</si>
  <si>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</si>
  <si>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</si>
  <si>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</si>
  <si>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</si>
  <si>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</si>
  <si>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</si>
  <si>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</si>
  <si>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</si>
  <si>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</si>
  <si>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</si>
  <si>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</si>
  <si>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</si>
  <si>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</si>
  <si>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</si>
  <si>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</si>
  <si>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</si>
  <si>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</si>
  <si>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</si>
  <si>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</si>
  <si>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</si>
  <si>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</si>
  <si>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</si>
  <si>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</si>
  <si>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</si>
  <si>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</si>
  <si>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</si>
  <si>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</si>
  <si>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</si>
  <si>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</si>
  <si>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</si>
  <si>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</si>
  <si>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</si>
  <si>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</si>
  <si>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</si>
  <si>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</si>
  <si>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</si>
  <si>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</si>
  <si>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</si>
  <si>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</si>
  <si>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</si>
  <si>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</si>
  <si>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</si>
  <si>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</si>
  <si>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</si>
  <si>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</si>
  <si>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</si>
  <si>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</si>
  <si>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</si>
  <si>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</si>
  <si>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</si>
  <si>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</si>
  <si>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</si>
  <si>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</si>
  <si>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</si>
  <si>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</si>
  <si>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</si>
  <si>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</si>
  <si>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</si>
  <si>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</si>
  <si>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</si>
  <si>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</si>
  <si>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</si>
  <si>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</si>
  <si>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</si>
  <si>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</si>
  <si>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</si>
  <si>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</si>
  <si>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</si>
  <si>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</si>
  <si>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</si>
  <si>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</si>
  <si>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</si>
  <si>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</si>
  <si>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</si>
  <si>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</si>
  <si>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</si>
  <si>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</si>
  <si>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</si>
  <si>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</si>
  <si>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</si>
  <si>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</si>
  <si>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</si>
  <si>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</si>
  <si>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</si>
  <si>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</si>
  <si>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</si>
  <si>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</si>
  <si>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</si>
  <si>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</si>
  <si>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</si>
  <si>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</si>
  <si>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</si>
  <si>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</si>
  <si>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</si>
  <si>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</si>
  <si>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</si>
  <si>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</si>
  <si>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</si>
  <si>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</si>
  <si>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</si>
  <si>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</si>
  <si>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</si>
  <si>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</si>
  <si>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</si>
  <si>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</si>
  <si>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</si>
  <si>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</si>
  <si>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</si>
  <si>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</si>
  <si>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</si>
  <si>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</si>
  <si>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</si>
  <si>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</si>
  <si>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</si>
  <si>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</si>
  <si>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</si>
  <si>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</si>
  <si>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</si>
  <si>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</si>
  <si>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</si>
  <si>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</si>
  <si>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</si>
  <si>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</si>
  <si>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</si>
  <si>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</si>
  <si>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</si>
  <si>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</si>
  <si>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</si>
  <si>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</si>
  <si>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</si>
  <si>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</si>
  <si>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</si>
  <si>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</si>
  <si>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</si>
  <si>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</si>
  <si>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</si>
  <si>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</si>
  <si>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</si>
  <si>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</si>
  <si>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</si>
  <si>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</si>
  <si>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</si>
  <si>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</si>
  <si>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</si>
  <si>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</si>
  <si>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</si>
  <si>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</si>
  <si>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</si>
  <si>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</si>
  <si>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</si>
  <si>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</si>
  <si>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</si>
  <si>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</si>
  <si>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</si>
  <si>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</si>
  <si>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</si>
  <si>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</si>
  <si>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</si>
  <si>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</si>
  <si>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</si>
  <si>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</si>
  <si>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</si>
  <si>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</si>
  <si>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</si>
  <si>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</si>
  <si>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</si>
  <si>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</si>
  <si>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</si>
  <si>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</si>
  <si>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</si>
  <si>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</si>
  <si>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</si>
  <si>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</si>
  <si>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</si>
  <si>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</si>
  <si>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</si>
  <si>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</si>
  <si>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</si>
  <si>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</si>
  <si>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</si>
  <si>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</si>
  <si>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</si>
  <si>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</si>
  <si>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</si>
  <si>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</si>
  <si>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</si>
  <si>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</si>
  <si>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</si>
  <si>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</si>
  <si>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</si>
  <si>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</si>
  <si>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</si>
  <si>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</si>
  <si>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</si>
  <si>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</si>
  <si>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</si>
  <si>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</si>
  <si>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</si>
  <si>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</si>
  <si>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</si>
  <si>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</si>
  <si>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</si>
  <si>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</si>
  <si>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</si>
  <si>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</si>
  <si>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</si>
  <si>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</si>
  <si>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</si>
  <si>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</si>
  <si>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</si>
  <si>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</si>
  <si>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</si>
  <si>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</si>
  <si>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</si>
  <si>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</si>
  <si>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</si>
  <si>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</si>
  <si>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</si>
  <si>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</si>
  <si>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</si>
  <si>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</si>
  <si>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</si>
  <si>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</si>
  <si>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</si>
  <si>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</si>
  <si>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</si>
  <si>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</si>
  <si>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</si>
  <si>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</si>
  <si>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</si>
  <si>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</si>
  <si>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</si>
  <si>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</si>
  <si>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</si>
  <si>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</si>
  <si>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</si>
  <si>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</si>
  <si>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</si>
  <si>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</si>
  <si>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</si>
  <si>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</si>
  <si>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</si>
  <si>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</si>
  <si>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</si>
  <si>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</si>
  <si>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</si>
  <si>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</si>
  <si>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</si>
  <si>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</si>
  <si>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</si>
  <si>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</si>
  <si>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</si>
  <si>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</si>
  <si>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</si>
  <si>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</si>
  <si>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</si>
  <si>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</si>
  <si>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</si>
  <si>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</si>
  <si>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</si>
  <si>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</si>
  <si>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</si>
  <si>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</si>
  <si>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</si>
  <si>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</si>
  <si>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</si>
  <si>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</si>
  <si>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</si>
  <si>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</si>
  <si>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</si>
  <si>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</si>
  <si>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</si>
  <si>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</si>
  <si>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</si>
  <si>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</si>
  <si>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</si>
  <si>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</si>
  <si>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</si>
  <si>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</si>
  <si>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</si>
  <si>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</si>
  <si>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</si>
  <si>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</si>
  <si>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</si>
  <si>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</si>
  <si>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</si>
  <si>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</si>
  <si>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</si>
  <si>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</si>
  <si>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</si>
  <si>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</si>
  <si>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</si>
  <si>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</si>
  <si>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</si>
  <si>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</si>
  <si>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</si>
  <si>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</si>
  <si>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</si>
  <si>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</si>
  <si>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</si>
  <si>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</si>
  <si>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</si>
  <si>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</si>
  <si>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</si>
  <si>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</si>
  <si>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</si>
  <si>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</si>
  <si>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</si>
  <si>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</si>
  <si>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</si>
  <si>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</si>
  <si>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</si>
  <si>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</si>
  <si>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</si>
  <si>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</si>
  <si>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</si>
  <si>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</si>
  <si>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</si>
  <si>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</si>
  <si>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</si>
  <si>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</si>
  <si>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</si>
  <si>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</si>
  <si>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</si>
  <si>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</si>
  <si>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</si>
  <si>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</si>
  <si>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</si>
  <si>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</si>
  <si>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</si>
  <si>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</si>
  <si>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</si>
  <si>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</si>
  <si>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</si>
  <si>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</si>
  <si>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</si>
  <si>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</si>
  <si>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</si>
  <si>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</si>
  <si>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</si>
  <si>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</si>
  <si>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</si>
  <si>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</si>
  <si>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</si>
  <si>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</si>
  <si>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</si>
  <si>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</si>
  <si>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</si>
  <si>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</si>
  <si>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</si>
  <si>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</si>
  <si>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</si>
  <si>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</si>
  <si>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</si>
  <si>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</si>
  <si>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</si>
  <si>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</si>
  <si>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</si>
  <si>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</si>
  <si>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</si>
  <si>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</si>
  <si>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</si>
  <si>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</si>
  <si>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</si>
  <si>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</si>
  <si>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</si>
  <si>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</si>
  <si>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</si>
  <si>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</si>
  <si>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</si>
  <si>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</si>
  <si>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</si>
  <si>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</si>
  <si>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</si>
  <si>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</si>
  <si>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</si>
  <si>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</si>
  <si>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</si>
  <si>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</si>
  <si>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</si>
  <si>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</si>
  <si>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</si>
  <si>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</si>
  <si>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</si>
  <si>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</si>
  <si>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</si>
  <si>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</si>
  <si>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</si>
  <si>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</si>
  <si>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</si>
  <si>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</si>
  <si>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</si>
  <si>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</si>
  <si>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</si>
  <si>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</si>
  <si>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</si>
  <si>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</si>
  <si>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</si>
  <si>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</si>
  <si>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</si>
  <si>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</si>
  <si>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</si>
  <si>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</si>
  <si>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</si>
  <si>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</si>
  <si>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</si>
  <si>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</si>
  <si>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</si>
  <si>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</si>
  <si>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</si>
  <si>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</si>
  <si>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</si>
  <si>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</si>
  <si>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</si>
  <si>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</si>
  <si>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</si>
  <si>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</si>
  <si>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</si>
  <si>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</si>
  <si>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</si>
  <si>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</si>
  <si>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</si>
  <si>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</si>
  <si>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</si>
  <si>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</si>
  <si>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</si>
  <si>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</si>
  <si>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</si>
  <si>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</si>
  <si>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</si>
  <si>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</si>
  <si>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</si>
  <si>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</si>
  <si>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</si>
  <si>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</si>
  <si>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</si>
  <si>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</si>
  <si>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</si>
  <si>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</si>
  <si>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</si>
  <si>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</si>
  <si>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</si>
  <si>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</si>
  <si>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</si>
  <si>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</si>
  <si>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</si>
  <si>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</si>
  <si>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</si>
  <si>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</si>
  <si>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</si>
  <si>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</si>
  <si>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</si>
  <si>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</si>
  <si>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</si>
  <si>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</si>
  <si>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</si>
  <si>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</si>
  <si>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</si>
  <si>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</si>
  <si>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</si>
  <si>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</si>
  <si>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</si>
  <si>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</si>
  <si>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</si>
  <si>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</si>
  <si>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</si>
  <si>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</si>
  <si>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</si>
  <si>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</si>
  <si>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</si>
  <si>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</si>
  <si>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</si>
  <si>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</si>
  <si>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</si>
  <si>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</si>
  <si>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</si>
  <si>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</si>
  <si>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</si>
  <si>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</si>
  <si>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</si>
  <si>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</si>
  <si>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</si>
  <si>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</si>
  <si>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</si>
  <si>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</si>
  <si>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</si>
  <si>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</si>
  <si>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</si>
  <si>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</si>
  <si>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</si>
  <si>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</si>
  <si>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</si>
  <si>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</si>
  <si>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</si>
  <si>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</si>
  <si>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</si>
  <si>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</si>
  <si>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</si>
  <si>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</si>
  <si>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</si>
  <si>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</si>
  <si>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</si>
  <si>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</si>
  <si>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</si>
  <si>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</si>
  <si>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</si>
  <si>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</si>
  <si>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</si>
  <si>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</si>
  <si>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</si>
  <si>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</si>
  <si>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</si>
  <si>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</si>
  <si>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</si>
  <si>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</si>
  <si>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</si>
  <si>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</si>
  <si>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</si>
  <si>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</si>
  <si>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</si>
  <si>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</si>
  <si>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</si>
  <si>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</si>
  <si>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</si>
  <si>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</si>
  <si>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</si>
  <si>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</si>
  <si>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</si>
  <si>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</si>
  <si>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</si>
  <si>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</si>
  <si>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</si>
  <si>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</si>
  <si>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</si>
  <si>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</si>
  <si>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</si>
  <si>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</si>
  <si>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</si>
  <si>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</si>
  <si>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</si>
  <si>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</si>
  <si>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</si>
  <si>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</si>
  <si>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</si>
  <si>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</si>
  <si>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</si>
  <si>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</si>
  <si>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</si>
  <si>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</si>
  <si>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</si>
  <si>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</si>
  <si>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</si>
  <si>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</si>
  <si>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</si>
  <si>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</si>
  <si>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</si>
  <si>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</si>
  <si>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</si>
  <si>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</si>
  <si>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</si>
  <si>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</si>
  <si>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</si>
  <si>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</si>
  <si>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</si>
  <si>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</si>
  <si>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</si>
  <si>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</si>
  <si>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</si>
  <si>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</si>
  <si>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</si>
  <si>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</si>
  <si>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</si>
  <si>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</si>
  <si>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</si>
  <si>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</si>
  <si>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</si>
  <si>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</si>
  <si>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</si>
  <si>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</si>
  <si>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</si>
  <si>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</si>
  <si>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</si>
  <si>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</si>
  <si>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</si>
  <si>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</si>
  <si>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</si>
  <si>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</si>
  <si>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</si>
  <si>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</si>
  <si>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</si>
  <si>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</si>
  <si>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</si>
  <si>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</si>
  <si>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</si>
  <si>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</si>
  <si>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</si>
  <si>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</si>
  <si>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</si>
  <si>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</si>
  <si>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</si>
  <si>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</si>
  <si>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</si>
  <si>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</si>
  <si>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</si>
  <si>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</si>
  <si>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</si>
  <si>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</si>
  <si>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</si>
  <si>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</si>
  <si>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</si>
  <si>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</si>
  <si>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</si>
  <si>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</si>
  <si>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</si>
  <si>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</si>
  <si>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</si>
  <si>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</si>
  <si>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</si>
  <si>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</si>
  <si>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</si>
  <si>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</si>
  <si>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</si>
  <si>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</si>
  <si>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</si>
  <si>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</si>
  <si>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</si>
  <si>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</si>
  <si>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</si>
  <si>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</si>
  <si>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</si>
  <si>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</si>
  <si>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</si>
  <si>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</si>
  <si>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</si>
  <si>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</si>
  <si>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</si>
  <si>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</si>
  <si>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</si>
  <si>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</si>
  <si>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</si>
  <si>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</si>
  <si>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</si>
  <si>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</si>
  <si>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</si>
  <si>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</si>
  <si>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</si>
  <si>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</si>
  <si>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</si>
  <si>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</si>
  <si>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</si>
  <si>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</si>
  <si>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</si>
  <si>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</si>
  <si>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</si>
  <si>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</si>
  <si>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</si>
  <si>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</si>
  <si>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</si>
  <si>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</si>
  <si>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</si>
  <si>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</si>
  <si>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</si>
  <si>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</si>
  <si>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</si>
  <si>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</si>
  <si>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</si>
  <si>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</si>
  <si>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</si>
  <si>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</si>
  <si>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</si>
  <si>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</si>
  <si>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</si>
  <si>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</si>
  <si>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</si>
  <si>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</si>
  <si>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</si>
  <si>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</si>
  <si>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</si>
  <si>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</si>
  <si>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</si>
  <si>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</si>
  <si>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</si>
  <si>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</si>
  <si>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</si>
  <si>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</si>
  <si>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</si>
  <si>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</si>
  <si>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</si>
  <si>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</si>
  <si>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</si>
  <si>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</si>
  <si>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</si>
  <si>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</si>
  <si>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</si>
  <si>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</si>
  <si>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</si>
  <si>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</si>
  <si>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</si>
  <si>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</si>
  <si>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</si>
  <si>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</si>
  <si>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</si>
  <si>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</si>
  <si>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</si>
  <si>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</si>
  <si>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</si>
  <si>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</si>
  <si>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</si>
  <si>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</si>
  <si>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</si>
  <si>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</si>
  <si>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</si>
  <si>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</si>
  <si>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</si>
  <si>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</si>
  <si>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</si>
  <si>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</si>
  <si>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</si>
  <si>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</si>
  <si>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</si>
  <si>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</si>
  <si>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</si>
  <si>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</si>
  <si>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</si>
  <si>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</si>
  <si>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</si>
  <si>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</si>
  <si>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</si>
  <si>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</si>
  <si>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</si>
  <si>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</si>
  <si>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</si>
  <si>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</si>
  <si>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</si>
  <si>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</si>
  <si>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</si>
  <si>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</si>
  <si>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</si>
  <si>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</si>
  <si>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</si>
  <si>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</si>
  <si>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</si>
  <si>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</si>
  <si>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</si>
  <si>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</si>
  <si>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</si>
  <si>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</si>
  <si>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</si>
  <si>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</si>
  <si>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</si>
  <si>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</si>
  <si>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</si>
  <si>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</si>
  <si>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</si>
  <si>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</si>
  <si>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</si>
  <si>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</si>
  <si>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</si>
  <si>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</si>
  <si>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</si>
  <si>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</si>
  <si>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</si>
  <si>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</si>
  <si>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</si>
  <si>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</si>
  <si>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</si>
  <si>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</si>
  <si>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</si>
  <si>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</si>
  <si>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</si>
  <si>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</si>
  <si>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</si>
  <si>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</si>
  <si>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</si>
  <si>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</si>
  <si>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</si>
  <si>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</si>
  <si>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</si>
  <si>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</si>
  <si>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</si>
  <si>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</si>
  <si>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</si>
  <si>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</si>
  <si>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</si>
  <si>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</si>
  <si>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</si>
  <si>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</si>
  <si>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</si>
  <si>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</si>
  <si>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</si>
  <si>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</si>
  <si>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</si>
  <si>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</si>
  <si>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</si>
  <si>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</si>
  <si>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</si>
  <si>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</si>
  <si>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</si>
  <si>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</si>
  <si>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</si>
  <si>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</si>
  <si>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</si>
  <si>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</si>
  <si>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</si>
  <si>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</si>
  <si>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</si>
  <si>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</si>
  <si>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</si>
  <si>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</si>
  <si>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</si>
  <si>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</si>
  <si>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</si>
  <si>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</si>
  <si>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</si>
  <si>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</si>
  <si>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</si>
  <si>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</si>
  <si>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</si>
  <si>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</si>
  <si>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</si>
  <si>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</si>
  <si>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</si>
  <si>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</si>
  <si>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</si>
  <si>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</si>
  <si>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</si>
  <si>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</si>
  <si>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</si>
  <si>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</si>
  <si>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</si>
  <si>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</si>
  <si>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</si>
  <si>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</si>
  <si>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</si>
  <si>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</si>
  <si>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</si>
  <si>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</si>
  <si>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</si>
  <si>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</si>
  <si>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</si>
  <si>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</si>
  <si>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</si>
  <si>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</si>
  <si>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</si>
  <si>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</si>
  <si>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</si>
  <si>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</si>
  <si>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</si>
  <si>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</si>
  <si>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</si>
  <si>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</si>
  <si>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</si>
  <si>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</si>
  <si>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</si>
  <si>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</si>
  <si>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</si>
  <si>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</si>
  <si>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</si>
  <si>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</si>
  <si>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</si>
  <si>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</si>
  <si>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</si>
  <si>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</si>
  <si>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</si>
  <si>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</si>
  <si>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</si>
  <si>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</si>
  <si>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</si>
  <si>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</si>
  <si>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</si>
  <si>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</si>
  <si>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</si>
  <si>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</si>
  <si>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</si>
  <si>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</si>
  <si>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</si>
  <si>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</si>
  <si>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</si>
  <si>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</si>
  <si>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</si>
  <si>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</si>
  <si>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</si>
  <si>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</si>
  <si>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</si>
  <si>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</si>
  <si>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</si>
  <si>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</si>
  <si>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</si>
  <si>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</si>
  <si>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</si>
  <si>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</si>
  <si>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</si>
  <si>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</si>
  <si>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</si>
  <si>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</si>
  <si>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</si>
  <si>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</si>
  <si>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</si>
  <si>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</si>
  <si>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</si>
  <si>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</si>
  <si>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</si>
  <si>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</si>
  <si>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</si>
  <si>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</si>
  <si>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</si>
  <si>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</si>
  <si>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</si>
  <si>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</si>
  <si>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</si>
  <si>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</si>
  <si>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</si>
  <si>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</si>
  <si>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</si>
  <si>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</si>
  <si>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</si>
  <si>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</si>
  <si>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</si>
  <si>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</si>
  <si>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</si>
  <si>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</si>
  <si>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</si>
  <si>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</si>
  <si>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</si>
  <si>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</si>
  <si>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</si>
  <si>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</si>
  <si>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</si>
  <si>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</si>
  <si>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</si>
  <si>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</si>
  <si>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</si>
  <si>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</si>
  <si>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</si>
  <si>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</si>
  <si>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</si>
  <si>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</si>
  <si>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</si>
  <si>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</si>
  <si>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</si>
  <si>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</si>
  <si>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</si>
  <si>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</si>
  <si>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</si>
  <si>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</si>
  <si>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</si>
  <si>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</si>
  <si>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</si>
  <si>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</si>
  <si>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</si>
  <si>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</si>
  <si>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</si>
  <si>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</si>
  <si>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</si>
  <si>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</si>
  <si>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</si>
  <si>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</si>
  <si>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</si>
  <si>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</si>
  <si>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</si>
  <si>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</si>
  <si>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</si>
  <si>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</si>
  <si>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</si>
  <si>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</si>
  <si>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</si>
  <si>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</si>
  <si>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</si>
  <si>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</si>
  <si>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</si>
  <si>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</si>
  <si>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</si>
  <si>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</si>
  <si>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</si>
  <si>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</si>
  <si>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</si>
  <si>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</si>
  <si>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</si>
  <si>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</si>
  <si>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</si>
  <si>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</si>
  <si>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</si>
  <si>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</si>
  <si>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</si>
  <si>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</si>
  <si>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</si>
  <si>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</si>
  <si>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</si>
  <si>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</si>
  <si>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</si>
  <si>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</si>
  <si>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</si>
  <si>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</si>
  <si>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</si>
  <si>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</si>
  <si>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</si>
  <si>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</si>
  <si>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</si>
  <si>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</si>
  <si>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</si>
  <si>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</si>
  <si>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</si>
  <si>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</si>
  <si>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</si>
  <si>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</si>
  <si>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</si>
  <si>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</si>
  <si>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</si>
  <si>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</si>
  <si>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</si>
  <si>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</si>
  <si>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</si>
  <si>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</si>
  <si>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</si>
  <si>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</si>
  <si>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</si>
  <si>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</si>
  <si>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</si>
  <si>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</si>
  <si>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</si>
  <si>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</si>
  <si>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</si>
  <si>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</si>
  <si>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</si>
  <si>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</si>
  <si>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</si>
  <si>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</si>
  <si>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</si>
  <si>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</si>
  <si>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</si>
  <si>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</si>
  <si>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</si>
  <si>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</si>
  <si>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</si>
  <si>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</si>
  <si>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</si>
  <si>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</si>
  <si>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</si>
  <si>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</si>
  <si>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</si>
  <si>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</si>
  <si>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</si>
  <si>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</si>
  <si>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</si>
  <si>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</si>
  <si>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</si>
  <si>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</si>
  <si>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</si>
  <si>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</si>
  <si>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</si>
  <si>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</si>
  <si>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</si>
  <si>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</si>
  <si>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</si>
  <si>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</si>
  <si>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</si>
  <si>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</si>
  <si>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</si>
  <si>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</si>
  <si>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</si>
  <si>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</si>
  <si>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</si>
  <si>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</si>
  <si>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</si>
  <si>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</si>
  <si>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</si>
  <si>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</si>
  <si>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</si>
  <si>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</si>
  <si>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</si>
  <si>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</si>
  <si>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</si>
  <si>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</si>
  <si>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</si>
  <si>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</si>
  <si>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</si>
  <si>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</si>
  <si>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</si>
  <si>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</si>
  <si>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</si>
  <si>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</si>
  <si>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</si>
  <si>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</si>
  <si>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</si>
  <si>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</si>
  <si>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</si>
  <si>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</si>
  <si>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</si>
  <si>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</si>
  <si>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</si>
  <si>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</si>
  <si>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</si>
  <si>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</si>
  <si>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</si>
  <si>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</si>
  <si>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</si>
  <si>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</si>
  <si>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</si>
  <si>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</si>
  <si>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</si>
  <si>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</si>
  <si>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</si>
  <si>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</si>
  <si>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</si>
  <si>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</si>
  <si>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</si>
  <si>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</si>
  <si>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</si>
  <si>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</si>
  <si>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</si>
  <si>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</si>
  <si>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</si>
  <si>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</si>
  <si>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</si>
  <si>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</si>
  <si>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</si>
  <si>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</si>
  <si>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</si>
  <si>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</si>
  <si>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</si>
  <si>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</si>
  <si>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</si>
  <si>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</si>
  <si>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</si>
  <si>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</si>
  <si>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</si>
  <si>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</si>
  <si>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</si>
  <si>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</si>
  <si>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</si>
  <si>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</si>
  <si>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</si>
  <si>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</si>
  <si>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</si>
  <si>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</si>
  <si>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</si>
  <si>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</si>
  <si>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</si>
  <si>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</si>
  <si>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</si>
  <si>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</si>
  <si>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</si>
  <si>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</si>
  <si>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</si>
  <si>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</si>
  <si>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</si>
  <si>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</si>
  <si>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</si>
  <si>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</si>
  <si>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</si>
  <si>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</si>
  <si>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</si>
  <si>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</si>
  <si>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</si>
  <si>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</si>
  <si>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</si>
  <si>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</si>
  <si>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</si>
  <si>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</si>
  <si>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</si>
  <si>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</si>
  <si>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</si>
  <si>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</si>
  <si>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</si>
  <si>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</si>
  <si>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</si>
  <si>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</si>
  <si>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</si>
  <si>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</si>
  <si>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</si>
  <si>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</si>
  <si>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</si>
  <si>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</si>
  <si>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</si>
  <si>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</si>
  <si>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</si>
  <si>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</si>
  <si>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</si>
  <si>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</si>
  <si>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</si>
  <si>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</si>
  <si>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</si>
  <si>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</si>
  <si>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</si>
  <si>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</si>
  <si>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</si>
  <si>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</si>
  <si>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</si>
  <si>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</si>
  <si>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</si>
  <si>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</si>
  <si>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</si>
  <si>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</si>
  <si>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</si>
  <si>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</si>
  <si>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</si>
  <si>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</si>
  <si>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</si>
  <si>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</si>
  <si>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</si>
  <si>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</si>
  <si>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</si>
  <si>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</si>
  <si>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</si>
  <si>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</si>
  <si>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</si>
  <si>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</si>
  <si>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</si>
  <si>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</si>
  <si>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</si>
  <si>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</si>
  <si>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</si>
  <si>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</si>
  <si>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</si>
  <si>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</si>
  <si>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</si>
  <si>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</si>
  <si>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</si>
  <si>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</si>
  <si>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</si>
  <si>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</si>
  <si>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</si>
  <si>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</si>
  <si>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</si>
  <si>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</si>
  <si>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</si>
  <si>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</si>
  <si>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</si>
  <si>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</si>
  <si>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</si>
  <si>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</si>
  <si>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</si>
  <si>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</si>
  <si>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</si>
  <si>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</si>
  <si>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</si>
  <si>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</si>
  <si>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</si>
  <si>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</si>
  <si>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</si>
  <si>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</si>
  <si>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</si>
  <si>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</si>
  <si>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</si>
  <si>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</si>
  <si>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</si>
  <si>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</si>
  <si>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</si>
  <si>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</si>
  <si>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</si>
  <si>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</si>
  <si>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</si>
  <si>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</si>
  <si>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</si>
  <si>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</si>
  <si>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</si>
  <si>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</si>
  <si>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</si>
  <si>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</si>
  <si>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</si>
  <si>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</si>
  <si>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</si>
  <si>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</si>
  <si>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</si>
  <si>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</si>
  <si>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</si>
  <si>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</si>
  <si>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</si>
  <si>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</si>
  <si>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</si>
  <si>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</si>
  <si>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</si>
  <si>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</si>
  <si>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</si>
  <si>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</si>
  <si>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</si>
  <si>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</si>
  <si>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</si>
  <si>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</si>
  <si>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</si>
  <si>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</si>
  <si>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</si>
  <si>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</si>
  <si>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</si>
  <si>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</si>
  <si>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</si>
  <si>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</si>
  <si>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</si>
  <si>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</si>
  <si>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</si>
  <si>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</si>
  <si>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</si>
  <si>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</si>
  <si>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</si>
  <si>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</si>
  <si>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</si>
  <si>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</si>
  <si>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</si>
  <si>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</si>
  <si>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</si>
  <si>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</si>
  <si>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</si>
  <si>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</si>
  <si>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</si>
  <si>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</si>
  <si>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</si>
  <si>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</si>
  <si>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</si>
  <si>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</si>
  <si>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</si>
  <si>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</si>
  <si>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</si>
  <si>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</si>
  <si>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</si>
  <si>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</si>
  <si>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</si>
  <si>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</si>
  <si>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</si>
  <si>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</si>
  <si>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</si>
  <si>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</si>
  <si>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</si>
  <si>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</si>
  <si>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</si>
  <si>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</si>
  <si>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</si>
  <si>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</si>
  <si>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</si>
  <si>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</si>
  <si>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</si>
  <si>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</si>
  <si>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</si>
  <si>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</si>
  <si>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</si>
  <si>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</si>
  <si>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</si>
  <si>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</si>
  <si>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</si>
  <si>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</si>
  <si>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</si>
  <si>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</si>
  <si>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</si>
  <si>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</si>
  <si>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</si>
  <si>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</si>
  <si>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</si>
  <si>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</si>
  <si>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</si>
  <si>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</si>
  <si>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</si>
  <si>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</si>
  <si>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</si>
  <si>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</si>
  <si>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</si>
  <si>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</si>
  <si>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</si>
  <si>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</si>
  <si>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</si>
  <si>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</si>
  <si>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</si>
  <si>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</si>
  <si>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</si>
  <si>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</si>
  <si>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</si>
  <si>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</si>
  <si>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</si>
  <si>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</si>
  <si>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</si>
  <si>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</si>
  <si>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</si>
  <si>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</si>
  <si>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</si>
  <si>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</si>
  <si>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</si>
  <si>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</si>
  <si>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</si>
  <si>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</si>
  <si>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</si>
  <si>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</si>
  <si>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</si>
  <si>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</si>
  <si>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</si>
  <si>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</si>
  <si>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</si>
  <si>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</si>
  <si>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</si>
  <si>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</si>
  <si>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</si>
  <si>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</si>
  <si>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</si>
  <si>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</si>
  <si>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</si>
  <si>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</si>
  <si>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</si>
  <si>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</si>
  <si>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</si>
  <si>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</si>
  <si>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</si>
  <si>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</si>
  <si>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</si>
  <si>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</si>
  <si>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</si>
  <si>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</si>
  <si>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</si>
  <si>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</si>
  <si>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</si>
  <si>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</si>
  <si>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</si>
  <si>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</si>
  <si>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</si>
  <si>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</si>
  <si>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</si>
  <si>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</si>
  <si>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</si>
  <si>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</si>
  <si>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</si>
  <si>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</si>
  <si>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</si>
  <si>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</si>
  <si>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</si>
  <si>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</si>
  <si>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</si>
  <si>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</si>
  <si>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</si>
  <si>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</si>
  <si>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</si>
  <si>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</si>
  <si>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</si>
  <si>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</si>
  <si>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</si>
  <si>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</si>
  <si>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</si>
  <si>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</si>
  <si>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</si>
  <si>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</si>
  <si>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</si>
  <si>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</si>
  <si>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</si>
  <si>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</si>
  <si>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</si>
  <si>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</si>
  <si>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</si>
  <si>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</si>
  <si>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</si>
  <si>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</si>
  <si>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</si>
  <si>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</si>
  <si>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</si>
  <si>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</si>
  <si>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</si>
  <si>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</si>
  <si>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</si>
  <si>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</si>
  <si>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</si>
  <si>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</si>
  <si>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</si>
  <si>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</si>
  <si>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</si>
  <si>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</si>
  <si>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</si>
  <si>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</si>
  <si>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</si>
  <si>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</si>
  <si>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</si>
  <si>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</si>
  <si>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</si>
  <si>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</si>
  <si>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</si>
  <si>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</si>
  <si>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</si>
  <si>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</si>
  <si>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</si>
  <si>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</si>
  <si>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</si>
  <si>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</si>
  <si>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</si>
  <si>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</si>
  <si>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</si>
  <si>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</si>
  <si>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</si>
  <si>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</si>
  <si>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</si>
  <si>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</si>
  <si>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</si>
  <si>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</si>
  <si>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</si>
  <si>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</si>
  <si>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</si>
  <si>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</si>
  <si>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</si>
  <si>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</si>
  <si>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</si>
  <si>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</si>
  <si>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</si>
  <si>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</si>
  <si>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</si>
  <si>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</si>
  <si>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</si>
  <si>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</si>
  <si>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</si>
  <si>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</si>
  <si>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</si>
  <si>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</si>
  <si>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</si>
  <si>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</si>
  <si>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</si>
  <si>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</si>
  <si>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</si>
  <si>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</si>
  <si>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</si>
  <si>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</si>
  <si>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</si>
  <si>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</si>
  <si>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</si>
  <si>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</si>
  <si>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</si>
  <si>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</si>
  <si>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</si>
  <si>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</si>
  <si>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</si>
  <si>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</si>
  <si>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</si>
  <si>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</si>
  <si>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</si>
  <si>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</si>
  <si>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</si>
  <si>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</si>
  <si>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</si>
  <si>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</si>
  <si>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</si>
  <si>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</si>
  <si>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</si>
  <si>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</si>
  <si>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</si>
  <si>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</si>
  <si>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</si>
  <si>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</si>
  <si>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</si>
  <si>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</si>
  <si>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</si>
  <si>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</si>
  <si>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</si>
  <si>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</si>
  <si>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</si>
  <si>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</si>
  <si>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</si>
  <si>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</si>
  <si>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</si>
  <si>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</si>
  <si>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</si>
  <si>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</si>
  <si>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</si>
  <si>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</si>
  <si>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</si>
  <si>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</si>
  <si>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</si>
  <si>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</si>
  <si>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</si>
  <si>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</si>
  <si>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</si>
  <si>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</si>
  <si>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</si>
  <si>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</si>
  <si>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</si>
  <si>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</si>
  <si>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</si>
  <si>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</si>
  <si>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</si>
  <si>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</si>
  <si>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</si>
  <si>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</si>
  <si>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</si>
  <si>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</si>
  <si>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</si>
  <si>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</si>
  <si>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</si>
  <si>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</si>
  <si>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</si>
  <si>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</si>
  <si>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</si>
  <si>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</si>
  <si>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</si>
  <si>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</si>
  <si>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</si>
  <si>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</si>
  <si>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</si>
  <si>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</si>
  <si>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</si>
  <si>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</si>
  <si>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</si>
  <si>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</si>
  <si>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</si>
  <si>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</si>
  <si>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</si>
  <si>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</si>
  <si>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</si>
  <si>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</si>
  <si>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</si>
  <si>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</si>
  <si>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</si>
  <si>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</si>
  <si>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</si>
  <si>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</si>
  <si>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</si>
  <si>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</si>
  <si>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</si>
  <si>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</si>
  <si>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</si>
  <si>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</si>
  <si>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</si>
  <si>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</si>
  <si>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</si>
  <si>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</si>
  <si>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</si>
  <si>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</si>
  <si>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</si>
  <si>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</si>
  <si>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</si>
  <si>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</si>
  <si>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</si>
  <si>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</si>
  <si>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</si>
  <si>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</si>
  <si>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</si>
  <si>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</si>
  <si>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</si>
  <si>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</si>
  <si>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</si>
  <si>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</si>
  <si>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</si>
  <si>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</si>
  <si>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</si>
  <si>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</si>
  <si>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</si>
  <si>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</si>
  <si>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</si>
  <si>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</si>
  <si>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</si>
  <si>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</si>
  <si>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</si>
  <si>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</si>
  <si>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</si>
  <si>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</si>
  <si>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</si>
  <si>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</si>
  <si>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</si>
  <si>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</si>
  <si>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</si>
  <si>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</si>
  <si>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</si>
  <si>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</si>
  <si>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</si>
  <si>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</si>
  <si>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</si>
  <si>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</si>
  <si>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</si>
  <si>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</si>
  <si>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</si>
  <si>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</si>
  <si>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</si>
  <si>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</si>
  <si>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</si>
  <si>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</si>
  <si>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</si>
  <si>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</si>
  <si>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</si>
  <si>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</si>
  <si>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</si>
  <si>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</si>
  <si>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</si>
  <si>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</si>
  <si>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</si>
  <si>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</si>
  <si>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</si>
  <si>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</si>
  <si>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</si>
  <si>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</si>
  <si>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</si>
  <si>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</si>
  <si>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</si>
  <si>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</si>
  <si>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</si>
  <si>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</si>
  <si>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</si>
  <si>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</si>
  <si>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</si>
  <si>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</si>
  <si>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</si>
  <si>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</si>
  <si>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</si>
  <si>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</si>
  <si>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</si>
  <si>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</si>
  <si>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</si>
  <si>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</si>
  <si>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</si>
  <si>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</si>
  <si>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</si>
  <si>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</si>
  <si>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</si>
  <si>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</si>
  <si>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</si>
  <si>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</si>
  <si>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</si>
  <si>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</si>
  <si>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</si>
  <si>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</si>
  <si>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</si>
  <si>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</si>
  <si>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</si>
  <si>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</si>
  <si>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</si>
  <si>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</si>
  <si>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</si>
  <si>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</si>
  <si>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</si>
  <si>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</si>
  <si>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</si>
  <si>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</si>
  <si>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</si>
  <si>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</si>
  <si>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</si>
  <si>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</si>
  <si>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</si>
  <si>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</si>
  <si>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</si>
  <si>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</si>
  <si>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</si>
  <si>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</si>
  <si>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</si>
  <si>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</si>
  <si>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</si>
  <si>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</si>
  <si>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</si>
  <si>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</si>
  <si>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</si>
  <si>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</si>
  <si>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</si>
  <si>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</si>
  <si>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</si>
  <si>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</si>
  <si>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</si>
  <si>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</si>
  <si>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</si>
  <si>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</si>
  <si>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</si>
  <si>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</si>
  <si>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</si>
  <si>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</si>
  <si>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</si>
  <si>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</si>
  <si>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</si>
  <si>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</si>
  <si>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</si>
  <si>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</si>
  <si>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</si>
  <si>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</si>
  <si>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</si>
  <si>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</si>
  <si>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</si>
  <si>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</si>
  <si>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</si>
  <si>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</si>
  <si>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</si>
  <si>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</si>
  <si>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</si>
  <si>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</si>
  <si>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</si>
  <si>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</si>
  <si>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</si>
  <si>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</si>
  <si>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</si>
  <si>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</si>
  <si>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</si>
  <si>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</si>
  <si>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</si>
  <si>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</si>
  <si>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</si>
  <si>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</si>
  <si>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</si>
  <si>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</si>
  <si>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</si>
  <si>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</si>
  <si>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</si>
  <si>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</si>
  <si>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</si>
  <si>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</si>
  <si>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</si>
  <si>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</si>
  <si>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</si>
  <si>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</si>
  <si>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</si>
  <si>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</si>
  <si>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</si>
  <si>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</si>
  <si>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</si>
  <si>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</si>
  <si>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</si>
  <si>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</si>
  <si>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</si>
  <si>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</si>
  <si>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</si>
  <si>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</si>
  <si>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</si>
  <si>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</si>
  <si>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</si>
  <si>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</si>
  <si>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</si>
  <si>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</si>
  <si>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</si>
  <si>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</si>
  <si>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</si>
  <si>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</si>
  <si>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</si>
  <si>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</si>
  <si>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</si>
  <si>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</si>
  <si>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</si>
  <si>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</si>
  <si>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</si>
  <si>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</si>
  <si>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</si>
  <si>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</si>
  <si>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</si>
  <si>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</si>
  <si>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</si>
  <si>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</si>
  <si>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</si>
  <si>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</si>
  <si>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</si>
  <si>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</si>
  <si>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</si>
  <si>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</si>
  <si>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</si>
  <si>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</si>
  <si>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</si>
  <si>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</si>
  <si>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</si>
  <si>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</si>
  <si>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</si>
  <si>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</si>
  <si>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</si>
  <si>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</si>
  <si>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</si>
  <si>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</si>
  <si>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</si>
  <si>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</si>
  <si>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</si>
  <si>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</si>
  <si>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</si>
  <si>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</si>
  <si>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</si>
  <si>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</si>
  <si>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</si>
  <si>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</si>
  <si>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</si>
  <si>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</si>
  <si>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</si>
  <si>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</si>
  <si>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</si>
  <si>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</si>
  <si>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</si>
  <si>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</si>
  <si>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</si>
  <si>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</si>
  <si>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</si>
  <si>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</si>
  <si>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</si>
  <si>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</si>
  <si>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</si>
  <si>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</si>
  <si>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</si>
  <si>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</si>
  <si>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</si>
  <si>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</si>
  <si>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</si>
  <si>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</si>
  <si>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</si>
  <si>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</si>
  <si>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</si>
  <si>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</si>
  <si>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</si>
  <si>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</si>
  <si>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</si>
  <si>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</si>
  <si>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</si>
  <si>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</si>
  <si>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</si>
  <si>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</si>
  <si>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</si>
  <si>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</si>
  <si>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</si>
  <si>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</si>
  <si>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</si>
  <si>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</si>
  <si>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</si>
  <si>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</si>
  <si>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</si>
  <si>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</si>
  <si>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</si>
  <si>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</si>
  <si>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</si>
  <si>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</si>
  <si>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</si>
  <si>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</si>
  <si>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</si>
  <si>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</si>
  <si>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</si>
  <si>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</si>
  <si>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</si>
  <si>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</si>
  <si>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</si>
  <si>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</si>
  <si>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</si>
  <si>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</si>
  <si>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</si>
  <si>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</si>
  <si>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</si>
  <si>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</si>
  <si>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</si>
  <si>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</si>
  <si>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</si>
  <si>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</si>
  <si>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</si>
  <si>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</si>
  <si>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</si>
  <si>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</si>
  <si>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</si>
  <si>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</si>
  <si>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</si>
  <si>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</si>
  <si>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</si>
  <si>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</si>
  <si>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</si>
  <si>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</si>
  <si>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</si>
  <si>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</si>
  <si>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</si>
  <si>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</si>
  <si>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</si>
  <si>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</si>
  <si>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</si>
  <si>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</si>
  <si>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</si>
  <si>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</si>
  <si>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</si>
  <si>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</si>
  <si>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</si>
  <si>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</si>
  <si>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</si>
  <si>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</si>
  <si>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</si>
  <si>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</si>
  <si>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</si>
  <si>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</si>
  <si>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</si>
  <si>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</si>
  <si>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</si>
  <si>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</si>
  <si>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</si>
  <si>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</si>
  <si>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</si>
  <si>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</si>
  <si>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</si>
  <si>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</si>
  <si>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</si>
  <si>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</si>
  <si>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</si>
  <si>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</si>
  <si>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</si>
  <si>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</si>
  <si>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</si>
  <si>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</si>
  <si>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</si>
  <si>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</si>
  <si>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</si>
  <si>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</si>
  <si>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</si>
  <si>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</si>
  <si>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</si>
  <si>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</si>
  <si>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</si>
  <si>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</si>
  <si>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</si>
  <si>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</si>
  <si>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</si>
  <si>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</si>
  <si>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</si>
  <si>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</si>
  <si>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</si>
  <si>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</si>
  <si>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</si>
  <si>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</si>
  <si>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</si>
  <si>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</si>
  <si>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</si>
  <si>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</si>
  <si>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</si>
  <si>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</si>
  <si>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</si>
  <si>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</si>
  <si>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</si>
  <si>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</si>
  <si>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</si>
  <si>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</si>
  <si>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</si>
  <si>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</si>
  <si>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</si>
  <si>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</si>
  <si>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</si>
  <si>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</si>
  <si>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</si>
  <si>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</si>
  <si>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</si>
  <si>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</si>
  <si>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</si>
  <si>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</si>
  <si>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</si>
  <si>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</si>
  <si>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</si>
  <si>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</si>
  <si>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</si>
  <si>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</si>
  <si>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</si>
  <si>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</si>
  <si>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</si>
  <si>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</si>
  <si>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</si>
  <si>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</si>
  <si>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</si>
  <si>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</si>
  <si>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</si>
  <si>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</si>
  <si>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</si>
  <si>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</si>
  <si>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</si>
  <si>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</si>
  <si>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</si>
  <si>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</si>
  <si>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</si>
  <si>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</si>
  <si>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</si>
  <si>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</si>
  <si>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</si>
  <si>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</si>
  <si>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</si>
  <si>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</si>
  <si>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</si>
  <si>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</si>
  <si>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</si>
  <si>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</si>
  <si>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</si>
  <si>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</si>
  <si>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</si>
  <si>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</si>
  <si>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</si>
  <si>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</si>
  <si>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</si>
  <si>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</si>
  <si>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</si>
  <si>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</si>
  <si>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</si>
  <si>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</si>
  <si>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</si>
  <si>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</si>
  <si>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</si>
  <si>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</si>
  <si>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</si>
  <si>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</si>
  <si>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</si>
  <si>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</si>
  <si>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</si>
  <si>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</si>
  <si>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</si>
  <si>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</si>
  <si>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</si>
  <si>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</si>
  <si>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</si>
  <si>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</si>
  <si>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</si>
  <si>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</si>
  <si>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</si>
  <si>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</si>
  <si>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</si>
  <si>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</si>
  <si>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</si>
  <si>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</si>
  <si>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</si>
  <si>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</si>
  <si>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</si>
  <si>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</si>
  <si>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</si>
  <si>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</si>
  <si>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</si>
  <si>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</si>
  <si>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</si>
  <si>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</si>
  <si>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</si>
  <si>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</si>
  <si>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</si>
  <si>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</si>
  <si>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</si>
  <si>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</si>
  <si>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</si>
  <si>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</si>
  <si>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</si>
  <si>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</si>
  <si>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</si>
  <si>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</si>
  <si>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</si>
  <si>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</si>
  <si>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</si>
  <si>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</si>
  <si>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</si>
  <si>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</si>
  <si>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</si>
  <si>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</si>
  <si>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</si>
  <si>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</si>
  <si>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</si>
  <si>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</si>
  <si>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</si>
  <si>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</si>
  <si>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</si>
  <si>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</si>
  <si>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</si>
  <si>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</si>
  <si>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</si>
  <si>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</si>
  <si>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</si>
  <si>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</si>
  <si>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</si>
  <si>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</si>
  <si>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</si>
  <si>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</si>
  <si>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</si>
  <si>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</si>
  <si>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</si>
  <si>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</si>
  <si>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</si>
  <si>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</si>
  <si>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</si>
  <si>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</si>
  <si>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</si>
  <si>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</si>
  <si>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</si>
  <si>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</si>
  <si>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</si>
  <si>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</si>
  <si>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</si>
  <si>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</si>
  <si>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</si>
  <si>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</si>
  <si>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</si>
  <si>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</si>
  <si>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</si>
  <si>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</si>
  <si>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</si>
  <si>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</si>
  <si>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</si>
  <si>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</si>
  <si>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</si>
  <si>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</si>
  <si>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</si>
  <si>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</si>
  <si>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</si>
  <si>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</si>
  <si>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</si>
  <si>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</si>
  <si>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</si>
  <si>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</si>
  <si>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</si>
  <si>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</si>
  <si>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</si>
  <si>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</si>
  <si>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</si>
  <si>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</si>
  <si>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</si>
  <si>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</si>
  <si>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</si>
  <si>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</si>
  <si>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</si>
  <si>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</si>
  <si>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</si>
  <si>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</si>
  <si>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</si>
  <si>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</si>
  <si>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</si>
  <si>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</si>
  <si>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</si>
  <si>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</si>
  <si>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</si>
  <si>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</si>
  <si>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</si>
  <si>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</si>
  <si>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</si>
  <si>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</si>
  <si>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</si>
  <si>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</si>
  <si>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</si>
  <si>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</si>
  <si>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</si>
  <si>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</si>
  <si>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</si>
  <si>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</si>
  <si>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</si>
  <si>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</si>
  <si>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</si>
  <si>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</si>
  <si>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</si>
  <si>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</si>
  <si>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</si>
  <si>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</si>
  <si>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</si>
  <si>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</si>
  <si>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</si>
  <si>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</si>
  <si>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</si>
  <si>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</si>
  <si>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</si>
  <si>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</si>
  <si>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</si>
  <si>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</si>
  <si>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</si>
  <si>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</si>
  <si>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</si>
  <si>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</si>
  <si>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</si>
  <si>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</si>
  <si>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</si>
  <si>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</si>
  <si>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</si>
  <si>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</si>
  <si>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</si>
  <si>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</si>
  <si>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</si>
  <si>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</si>
  <si>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</si>
  <si>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</si>
  <si>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</si>
  <si>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</si>
  <si>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</si>
  <si>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</si>
  <si>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</si>
  <si>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</si>
  <si>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</si>
  <si>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</si>
  <si>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</si>
  <si>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</si>
  <si>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</si>
  <si>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</si>
  <si>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</si>
  <si>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</si>
  <si>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</si>
  <si>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</si>
  <si>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</si>
  <si>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</si>
  <si>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</si>
  <si>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</si>
  <si>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</si>
  <si>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</si>
  <si>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</si>
  <si>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</si>
  <si>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</si>
  <si>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</si>
  <si>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</si>
  <si>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</si>
  <si>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</si>
  <si>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</si>
  <si>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</si>
  <si>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</si>
  <si>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</si>
  <si>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</si>
  <si>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</si>
  <si>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</si>
  <si>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</si>
  <si>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</si>
  <si>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</si>
  <si>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</si>
  <si>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</si>
  <si>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</si>
  <si>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</si>
  <si>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</si>
  <si>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</si>
  <si>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</si>
  <si>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</si>
  <si>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</si>
  <si>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</si>
  <si>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</si>
  <si>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</si>
  <si>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</si>
  <si>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</si>
  <si>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</si>
  <si>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</si>
  <si>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</si>
  <si>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</si>
  <si>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</si>
  <si>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</si>
  <si>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</si>
  <si>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</si>
  <si>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</si>
  <si>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</si>
  <si>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</si>
  <si>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</si>
  <si>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</si>
  <si>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</si>
  <si>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</si>
  <si>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</si>
  <si>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</si>
  <si>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</si>
  <si>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</si>
  <si>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</si>
  <si>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</si>
  <si>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</si>
  <si>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</si>
  <si>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</si>
  <si>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</si>
  <si>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</si>
  <si>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</si>
  <si>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</si>
  <si>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</si>
  <si>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</si>
  <si>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</si>
  <si>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</si>
  <si>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</si>
  <si>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</si>
  <si>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</si>
  <si>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</si>
  <si>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</si>
  <si>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</si>
  <si>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</si>
  <si>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</si>
  <si>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</si>
  <si>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</si>
  <si>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</si>
  <si>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</si>
  <si>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</si>
  <si>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</si>
  <si>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</si>
  <si>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</si>
  <si>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</si>
  <si>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</si>
  <si>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</si>
  <si>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</si>
  <si>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</si>
  <si>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</si>
  <si>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</si>
  <si>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</si>
  <si>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</si>
  <si>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</si>
  <si>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</si>
  <si>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</si>
  <si>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</si>
  <si>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</si>
  <si>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</si>
  <si>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</si>
  <si>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</si>
  <si>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</si>
  <si>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</si>
  <si>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</si>
  <si>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</si>
  <si>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</si>
  <si>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</si>
  <si>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</si>
  <si>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</si>
  <si>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</si>
  <si>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</si>
  <si>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</si>
  <si>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</si>
  <si>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</si>
  <si>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</si>
  <si>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</si>
  <si>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</si>
  <si>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</si>
  <si>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</si>
  <si>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</si>
  <si>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</si>
  <si>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</si>
  <si>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</si>
  <si>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</si>
  <si>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</si>
  <si>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</si>
  <si>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</si>
  <si>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</si>
  <si>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</si>
  <si>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</si>
  <si>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</si>
  <si>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</si>
  <si>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</si>
  <si>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</si>
  <si>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</si>
  <si>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</si>
  <si>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</si>
  <si>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</si>
  <si>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</si>
  <si>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</si>
  <si>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</si>
  <si>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</si>
  <si>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</si>
  <si>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</si>
  <si>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</si>
  <si>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</si>
  <si>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</si>
  <si>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</si>
  <si>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</si>
  <si>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</si>
  <si>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</si>
  <si>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</si>
  <si>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</si>
  <si>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</si>
  <si>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</si>
  <si>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</si>
  <si>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</si>
  <si>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</si>
  <si>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</si>
  <si>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</si>
  <si>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</si>
  <si>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</si>
  <si>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</si>
  <si>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</si>
  <si>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</si>
  <si>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</si>
  <si>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</si>
  <si>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</si>
  <si>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</si>
  <si>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</si>
  <si>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</si>
  <si>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</si>
  <si>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</si>
  <si>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</si>
  <si>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</si>
  <si>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</si>
  <si>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</si>
  <si>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</si>
  <si>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</si>
  <si>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</si>
  <si>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</si>
  <si>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</si>
  <si>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</si>
  <si>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</si>
  <si>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</si>
  <si>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</si>
  <si>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</si>
  <si>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</si>
  <si>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</si>
  <si>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</si>
  <si>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</si>
  <si>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</si>
  <si>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</si>
  <si>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</si>
  <si>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</si>
  <si>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</si>
  <si>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</si>
  <si>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</si>
  <si>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</si>
  <si>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</si>
  <si>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</si>
  <si>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</si>
  <si>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</si>
  <si>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</si>
  <si>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</si>
  <si>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</si>
  <si>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</si>
  <si>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</si>
  <si>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</si>
  <si>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</si>
  <si>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</si>
  <si>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</si>
  <si>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</si>
  <si>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</si>
  <si>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</si>
  <si>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</si>
  <si>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</si>
  <si>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</si>
  <si>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</si>
  <si>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</si>
  <si>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</si>
  <si>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</si>
  <si>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</si>
  <si>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</si>
  <si>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</si>
  <si>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</si>
  <si>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</si>
  <si>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</si>
  <si>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</si>
  <si>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</si>
  <si>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</si>
  <si>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</si>
  <si>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</si>
  <si>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</si>
  <si>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</si>
  <si>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</si>
  <si>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</si>
  <si>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</si>
  <si>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</si>
  <si>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</si>
  <si>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</si>
  <si>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</si>
  <si>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</si>
  <si>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</si>
  <si>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</si>
  <si>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</si>
  <si>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</si>
  <si>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</si>
  <si>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</si>
  <si>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</si>
  <si>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</si>
  <si>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</si>
  <si>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</si>
  <si>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</si>
  <si>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</si>
  <si>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</si>
  <si>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</si>
  <si>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</si>
  <si>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</si>
  <si>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</si>
  <si>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</si>
  <si>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</si>
  <si>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</si>
  <si>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</si>
  <si>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</si>
  <si>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</si>
  <si>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</si>
  <si>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</si>
  <si>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</si>
  <si>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</si>
  <si>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</si>
  <si>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</si>
  <si>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</si>
  <si>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</si>
  <si>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</si>
  <si>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</si>
  <si>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</si>
  <si>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</si>
  <si>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</si>
  <si>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</si>
  <si>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</si>
  <si>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</si>
  <si>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</si>
  <si>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</si>
  <si>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</si>
  <si>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</si>
  <si>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</si>
  <si>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</si>
  <si>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</si>
  <si>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</si>
  <si>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</si>
  <si>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</si>
  <si>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</si>
  <si>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</si>
  <si>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</si>
  <si>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</si>
  <si>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</si>
  <si>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</si>
  <si>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</si>
  <si>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</si>
  <si>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</si>
  <si>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</si>
  <si>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</si>
  <si>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</si>
  <si>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</si>
  <si>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</si>
  <si>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</si>
  <si>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</si>
  <si>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</si>
  <si>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</si>
  <si>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</si>
  <si>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</si>
  <si>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</si>
  <si>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</si>
  <si>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</si>
  <si>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</si>
  <si>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</si>
  <si>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</si>
  <si>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</si>
  <si>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</si>
  <si>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</si>
  <si>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</si>
  <si>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</si>
  <si>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</si>
  <si>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</si>
  <si>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</si>
  <si>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</si>
  <si>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</si>
  <si>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</si>
  <si>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</si>
  <si>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</si>
  <si>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</si>
  <si>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</si>
  <si>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</si>
  <si>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</si>
  <si>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</si>
  <si>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</si>
  <si>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</si>
  <si>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</si>
  <si>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</si>
  <si>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</si>
  <si>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</si>
  <si>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</si>
  <si>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</si>
  <si>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</si>
  <si>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</si>
  <si>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</si>
  <si>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</si>
  <si>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</si>
  <si>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</si>
  <si>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</si>
  <si>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</si>
  <si>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</si>
  <si>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</si>
  <si>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</si>
  <si>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</si>
  <si>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</si>
  <si>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</si>
  <si>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</si>
  <si>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</si>
  <si>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</si>
  <si>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</si>
  <si>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</si>
  <si>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</si>
  <si>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</si>
  <si>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</si>
  <si>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</si>
  <si>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</si>
  <si>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</si>
  <si>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</si>
  <si>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</si>
  <si>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</si>
  <si>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</si>
  <si>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</si>
  <si>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</si>
  <si>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</si>
  <si>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</si>
  <si>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</si>
  <si>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</si>
  <si>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</si>
  <si>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</si>
  <si>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</si>
  <si>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</si>
  <si>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</si>
  <si>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</si>
  <si>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</si>
  <si>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</si>
  <si>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</si>
  <si>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</si>
  <si>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</si>
  <si>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</si>
  <si>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</si>
  <si>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</si>
  <si>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</si>
  <si>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</si>
  <si>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</si>
  <si>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</si>
  <si>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</si>
  <si>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</si>
  <si>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</si>
  <si>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</si>
  <si>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</si>
  <si>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</si>
  <si>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</si>
  <si>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</si>
  <si>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</si>
  <si>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</si>
  <si>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</si>
  <si>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</si>
  <si>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</si>
  <si>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</si>
  <si>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</si>
  <si>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</si>
  <si>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</si>
  <si>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</si>
  <si>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</si>
  <si>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</si>
  <si>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</si>
  <si>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</si>
  <si>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</si>
  <si>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</si>
  <si>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</si>
  <si>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</si>
  <si>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</si>
  <si>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</si>
  <si>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</si>
  <si>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</si>
  <si>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</si>
  <si>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</si>
  <si>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</si>
  <si>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</si>
  <si>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</si>
  <si>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</si>
  <si>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</si>
  <si>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</si>
  <si>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</si>
  <si>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</si>
  <si>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</si>
  <si>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</si>
  <si>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</si>
  <si>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</si>
  <si>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</si>
  <si>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</si>
  <si>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</si>
  <si>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</si>
  <si>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</si>
  <si>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</si>
  <si>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</si>
  <si>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</si>
  <si>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</si>
  <si>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</si>
  <si>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</si>
  <si>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</si>
  <si>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</si>
  <si>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</si>
  <si>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</si>
  <si>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</si>
  <si>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</si>
  <si>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</si>
  <si>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</si>
  <si>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</si>
  <si>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</si>
  <si>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</si>
  <si>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</si>
  <si>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</si>
  <si>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</si>
  <si>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</si>
  <si>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</si>
  <si>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</si>
  <si>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</si>
  <si>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</si>
  <si>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</si>
  <si>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</si>
  <si>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</si>
  <si>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</si>
  <si>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</si>
  <si>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</si>
  <si>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</si>
  <si>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</si>
  <si>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</si>
  <si>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</si>
  <si>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</si>
  <si>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</si>
  <si>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</si>
  <si>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</si>
  <si>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</si>
  <si>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</si>
  <si>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</si>
  <si>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</si>
  <si>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</si>
  <si>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</si>
  <si>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</si>
  <si>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</si>
  <si>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</si>
  <si>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</si>
  <si>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</si>
  <si>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</si>
  <si>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</si>
  <si>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</si>
  <si>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</si>
  <si>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</si>
  <si>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</si>
  <si>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</si>
  <si>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</si>
  <si>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</si>
  <si>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</si>
  <si>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</si>
  <si>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</si>
  <si>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</si>
  <si>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</si>
  <si>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</si>
  <si>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</si>
  <si>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</si>
  <si>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</si>
  <si>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</si>
  <si>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</si>
  <si>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</si>
  <si>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</si>
  <si>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</si>
  <si>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</si>
  <si>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</si>
  <si>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</si>
  <si>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</si>
  <si>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</si>
  <si>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</si>
  <si>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</si>
  <si>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</si>
  <si>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</si>
  <si>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</si>
  <si>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</si>
  <si>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</si>
  <si>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</si>
  <si>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</si>
  <si>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</si>
  <si>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</si>
  <si>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</si>
  <si>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</si>
  <si>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</si>
  <si>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</si>
  <si>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</si>
  <si>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</si>
  <si>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</si>
  <si>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</si>
  <si>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</si>
  <si>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</si>
  <si>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</si>
  <si>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</si>
  <si>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</si>
  <si>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</si>
  <si>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</si>
  <si>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</si>
  <si>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</si>
  <si>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</si>
  <si>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</si>
  <si>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</si>
  <si>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</si>
  <si>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</si>
  <si>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</si>
  <si>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</si>
  <si>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</si>
  <si>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</si>
  <si>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</si>
  <si>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</si>
  <si>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</si>
  <si>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</si>
  <si>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</si>
  <si>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</si>
  <si>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</si>
  <si>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</si>
  <si>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</si>
  <si>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</si>
  <si>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</si>
  <si>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</si>
  <si>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</si>
  <si>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</si>
  <si>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</si>
  <si>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</si>
  <si>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</si>
  <si>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</si>
  <si>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</si>
  <si>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</si>
  <si>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</si>
  <si>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</si>
  <si>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</si>
  <si>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</si>
  <si>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</si>
  <si>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</si>
  <si>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</si>
  <si>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</si>
  <si>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</si>
  <si>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</si>
  <si>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</si>
  <si>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</si>
  <si>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</si>
  <si>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</si>
  <si>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</si>
  <si>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</si>
  <si>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</si>
  <si>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</si>
  <si>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</si>
  <si>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</si>
  <si>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</si>
  <si>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</si>
  <si>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</si>
  <si>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</si>
  <si>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</si>
  <si>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</si>
  <si>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</si>
  <si>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</si>
  <si>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</si>
  <si>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</si>
  <si>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</si>
  <si>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</si>
  <si>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</si>
  <si>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</si>
  <si>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</si>
  <si>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</si>
  <si>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</si>
  <si>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</si>
  <si>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</si>
  <si>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</si>
  <si>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</si>
  <si>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</si>
  <si>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</si>
  <si>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</si>
  <si>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</si>
  <si>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</si>
  <si>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</si>
  <si>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</si>
  <si>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</si>
  <si>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</si>
  <si>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</si>
  <si>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</si>
  <si>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</si>
  <si>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</si>
  <si>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</si>
  <si>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</si>
  <si>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</si>
  <si>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</si>
  <si>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</si>
  <si>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</si>
  <si>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</si>
  <si>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</si>
  <si>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</si>
  <si>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</si>
  <si>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</si>
  <si>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</si>
  <si>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</si>
  <si>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</si>
  <si>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</si>
  <si>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</si>
  <si>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</si>
  <si>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</si>
  <si>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</si>
  <si>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</si>
  <si>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</si>
  <si>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</si>
  <si>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</si>
  <si>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</si>
  <si>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</si>
  <si>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</si>
  <si>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</si>
  <si>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</si>
  <si>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</si>
  <si>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</si>
  <si>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</si>
  <si>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</si>
  <si>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</si>
  <si>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</si>
  <si>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</si>
  <si>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</si>
  <si>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</si>
  <si>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</si>
  <si>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</si>
  <si>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</si>
  <si>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</si>
  <si>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</si>
  <si>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</si>
  <si>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</si>
  <si>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</si>
  <si>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</si>
  <si>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</si>
  <si>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</si>
  <si>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</si>
  <si>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</si>
  <si>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</si>
  <si>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</si>
  <si>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</si>
  <si>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</si>
  <si>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</si>
  <si>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</si>
  <si>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</si>
  <si>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</si>
  <si>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</si>
  <si>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</si>
  <si>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</si>
  <si>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</si>
  <si>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</si>
  <si>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</si>
  <si>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</si>
  <si>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</si>
  <si>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</si>
  <si>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</si>
  <si>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</si>
  <si>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</si>
  <si>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</si>
  <si>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</si>
  <si>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</si>
  <si>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</si>
  <si>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</si>
  <si>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</si>
  <si>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</si>
  <si>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</si>
  <si>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</si>
  <si>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</si>
  <si>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</si>
  <si>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</si>
  <si>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</si>
  <si>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</si>
  <si>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</si>
  <si>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</si>
  <si>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</si>
  <si>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</si>
  <si>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</si>
  <si>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</si>
  <si>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</si>
  <si>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</si>
  <si>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</si>
  <si>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</si>
  <si>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</si>
  <si>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</si>
  <si>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</si>
  <si>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</si>
  <si>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</si>
  <si>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</si>
  <si>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</si>
  <si>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</si>
  <si>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</si>
  <si>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</si>
  <si>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</si>
  <si>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</si>
  <si>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</si>
  <si>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</si>
  <si>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</si>
  <si>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</si>
  <si>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</si>
  <si>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</si>
  <si>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</si>
  <si>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</si>
  <si>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</si>
  <si>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</si>
  <si>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</si>
  <si>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</si>
  <si>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</si>
  <si>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</si>
  <si>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</si>
  <si>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</si>
  <si>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</si>
  <si>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</si>
  <si>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</si>
  <si>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</si>
  <si>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</si>
  <si>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</si>
  <si>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</si>
  <si>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</si>
  <si>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</si>
  <si>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</si>
  <si>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</si>
  <si>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</si>
  <si>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</si>
  <si>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</si>
  <si>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</si>
  <si>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</si>
  <si>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</si>
  <si>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</si>
  <si>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</si>
  <si>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</si>
  <si>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</si>
  <si>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</si>
  <si>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</si>
  <si>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</si>
  <si>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</si>
  <si>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</si>
  <si>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</si>
  <si>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</si>
  <si>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</si>
  <si>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</si>
  <si>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</si>
  <si>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</si>
  <si>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</si>
  <si>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</si>
  <si>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</si>
  <si>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</si>
  <si>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</si>
  <si>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</si>
  <si>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</si>
  <si>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</si>
  <si>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</si>
  <si>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</si>
  <si>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</si>
  <si>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</si>
  <si>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</si>
  <si>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</si>
  <si>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</si>
  <si>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</si>
  <si>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</si>
  <si>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</si>
  <si>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</si>
  <si>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</si>
  <si>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</si>
  <si>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</si>
  <si>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</si>
  <si>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</si>
  <si>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</si>
  <si>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</si>
  <si>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</si>
  <si>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</si>
  <si>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</si>
  <si>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</si>
  <si>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</si>
  <si>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</si>
  <si>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</si>
  <si>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</si>
  <si>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</si>
  <si>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</si>
  <si>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</si>
  <si>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</si>
  <si>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</si>
  <si>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</si>
  <si>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</si>
  <si>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</si>
  <si>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</si>
  <si>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</si>
  <si>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</si>
  <si>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</si>
  <si>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</si>
  <si>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</si>
  <si>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</si>
  <si>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</si>
  <si>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</si>
  <si>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</si>
  <si>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</si>
  <si>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</si>
  <si>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</si>
  <si>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</si>
  <si>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</si>
  <si>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</si>
  <si>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</si>
  <si>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</si>
  <si>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</si>
  <si>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</si>
  <si>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</si>
  <si>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</si>
  <si>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</si>
  <si>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</si>
  <si>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</si>
  <si>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</si>
  <si>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</si>
  <si>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</si>
  <si>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</si>
  <si>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</si>
  <si>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</si>
  <si>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</si>
  <si>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</si>
  <si>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</si>
  <si>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</si>
  <si>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</si>
  <si>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</si>
  <si>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</si>
  <si>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</si>
  <si>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</si>
  <si>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</si>
  <si>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</si>
  <si>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</si>
  <si>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</si>
  <si>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</si>
  <si>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</si>
  <si>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</si>
  <si>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</si>
  <si>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</si>
  <si>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</si>
  <si>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</si>
  <si>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</si>
  <si>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</si>
  <si>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</si>
  <si>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</si>
  <si>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</si>
  <si>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</si>
  <si>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</si>
  <si>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</si>
  <si>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</si>
  <si>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</si>
  <si>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</si>
  <si>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</si>
  <si>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</si>
  <si>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</si>
  <si>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</si>
  <si>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</si>
  <si>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</si>
  <si>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</si>
  <si>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</si>
  <si>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</si>
  <si>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</si>
  <si>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</si>
  <si>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</si>
  <si>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</si>
  <si>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</si>
  <si>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</si>
  <si>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</si>
  <si>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</si>
  <si>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</si>
  <si>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</si>
  <si>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</si>
  <si>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</si>
  <si>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</si>
  <si>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</si>
  <si>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</si>
  <si>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</si>
  <si>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</si>
  <si>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</si>
  <si>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</si>
  <si>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</si>
  <si>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</si>
  <si>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</si>
  <si>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</si>
  <si>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</si>
  <si>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</si>
  <si>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</si>
  <si>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</si>
  <si>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</si>
  <si>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</si>
  <si>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</si>
  <si>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</si>
  <si>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</si>
  <si>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</si>
  <si>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</si>
  <si>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</si>
  <si>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</si>
  <si>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</si>
  <si>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</si>
  <si>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</si>
  <si>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</si>
  <si>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</si>
  <si>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</si>
  <si>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</si>
  <si>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</si>
  <si>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</si>
  <si>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</si>
  <si>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</si>
  <si>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</si>
  <si>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</si>
  <si>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</si>
  <si>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</si>
  <si>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</si>
  <si>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</si>
  <si>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</si>
  <si>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</si>
  <si>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</si>
  <si>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</si>
  <si>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</si>
  <si>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</si>
  <si>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</si>
  <si>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</si>
  <si>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</si>
  <si>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</si>
  <si>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</si>
  <si>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</si>
  <si>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</si>
  <si>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</si>
  <si>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</si>
  <si>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</si>
  <si>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</si>
  <si>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</si>
  <si>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</si>
  <si>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</si>
  <si>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</si>
  <si>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</si>
  <si>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</si>
  <si>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</si>
  <si>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</si>
  <si>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</si>
  <si>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</si>
  <si>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</si>
  <si>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</si>
  <si>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</si>
  <si>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</si>
  <si>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</si>
  <si>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</si>
  <si>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</si>
  <si>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</si>
  <si>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</si>
  <si>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</si>
  <si>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</si>
  <si>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</si>
  <si>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</si>
  <si>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</si>
  <si>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</si>
  <si>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</si>
  <si>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</si>
  <si>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</si>
  <si>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</si>
  <si>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</si>
  <si>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</si>
  <si>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</si>
  <si>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</si>
  <si>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</si>
  <si>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</si>
  <si>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</si>
  <si>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</si>
  <si>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</si>
  <si>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</si>
  <si>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</si>
  <si>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</si>
  <si>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</si>
  <si>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</si>
  <si>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</si>
  <si>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</si>
  <si>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</si>
  <si>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</si>
  <si>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</si>
  <si>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</si>
  <si>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</si>
  <si>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</si>
  <si>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</si>
  <si>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</si>
  <si>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</si>
  <si>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</si>
  <si>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</si>
  <si>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</si>
  <si>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</si>
  <si>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</si>
  <si>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</si>
  <si>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</si>
  <si>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</si>
  <si>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</si>
  <si>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</si>
  <si>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</si>
  <si>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</si>
  <si>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</si>
  <si>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</si>
  <si>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</si>
  <si>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</si>
  <si>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</si>
  <si>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</si>
  <si>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</si>
  <si>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</si>
  <si>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</si>
  <si>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</si>
  <si>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</si>
  <si>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</si>
  <si>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</si>
  <si>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</si>
  <si>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</si>
  <si>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</si>
  <si>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</si>
  <si>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</si>
  <si>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</si>
  <si>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</si>
  <si>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</si>
  <si>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</si>
  <si>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</si>
  <si>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</si>
  <si>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</si>
  <si>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</si>
  <si>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</si>
  <si>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</si>
  <si>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</si>
  <si>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</si>
  <si>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</si>
  <si>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</si>
  <si>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</si>
  <si>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</si>
  <si>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</si>
  <si>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</si>
  <si>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</si>
  <si>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</si>
  <si>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</si>
  <si>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</si>
  <si>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</si>
  <si>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</si>
  <si>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</si>
  <si>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</si>
  <si>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</si>
  <si>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</si>
  <si>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</si>
  <si>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</si>
  <si>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</si>
  <si>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</si>
  <si>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</si>
  <si>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</si>
  <si>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</si>
  <si>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</si>
  <si>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</si>
  <si>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</si>
  <si>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</si>
  <si>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</si>
  <si>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</si>
  <si>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</si>
  <si>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</si>
  <si>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</si>
  <si>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</si>
  <si>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</si>
  <si>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</si>
  <si>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</si>
  <si>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</si>
  <si>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</si>
  <si>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</si>
  <si>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</si>
  <si>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</si>
  <si>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</si>
  <si>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</si>
  <si>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</si>
  <si>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</si>
  <si>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</si>
  <si>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</si>
  <si>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</si>
  <si>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</si>
  <si>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</si>
  <si>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</si>
  <si>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</si>
  <si>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</si>
  <si>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</si>
  <si>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</si>
  <si>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</si>
  <si>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</si>
  <si>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</si>
  <si>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</si>
  <si>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</si>
  <si>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</si>
  <si>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</si>
  <si>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</si>
  <si>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</si>
  <si>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</si>
  <si>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</si>
  <si>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</si>
  <si>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</si>
  <si>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</si>
  <si>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</si>
  <si>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</si>
  <si>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</si>
  <si>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</si>
  <si>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</si>
  <si>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</si>
  <si>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</si>
  <si>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</si>
  <si>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</si>
  <si>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</si>
  <si>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</si>
  <si>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</si>
  <si>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</si>
  <si>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</si>
  <si>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</si>
  <si>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</si>
  <si>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</si>
  <si>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</si>
  <si>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</si>
  <si>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</si>
  <si>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</si>
  <si>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</si>
  <si>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</si>
  <si>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</si>
  <si>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</si>
  <si>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</si>
  <si>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</si>
  <si>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</si>
  <si>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</si>
  <si>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</si>
  <si>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</si>
  <si>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</si>
  <si>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</si>
  <si>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</si>
  <si>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</si>
  <si>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</si>
  <si>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</si>
  <si>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</si>
  <si>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</si>
  <si>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</si>
  <si>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</si>
  <si>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</si>
  <si>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</si>
  <si>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</si>
  <si>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</si>
  <si>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</si>
  <si>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</si>
  <si>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</si>
  <si>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</si>
  <si>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</si>
  <si>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</si>
  <si>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</si>
  <si>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</si>
  <si>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</si>
  <si>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</si>
  <si>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</si>
  <si>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</si>
  <si>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</si>
  <si>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</si>
  <si>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</si>
  <si>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</si>
  <si>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</si>
  <si>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</si>
  <si>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</si>
  <si>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</si>
  <si>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</si>
  <si>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</si>
  <si>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</si>
  <si>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</si>
  <si>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</si>
  <si>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</si>
  <si>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</si>
  <si>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</si>
  <si>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</si>
  <si>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</si>
  <si>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</si>
  <si>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</si>
  <si>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</si>
  <si>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</si>
  <si>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</si>
  <si>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</si>
  <si>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</si>
  <si>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</si>
  <si>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</si>
  <si>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</si>
  <si>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</si>
  <si>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</si>
  <si>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</si>
  <si>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</si>
  <si>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</si>
  <si>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</si>
  <si>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</si>
  <si>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</si>
  <si>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</si>
  <si>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</si>
  <si>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</si>
  <si>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</si>
  <si>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</si>
  <si>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</si>
  <si>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</si>
  <si>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</si>
  <si>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</si>
  <si>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</si>
  <si>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</si>
  <si>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</si>
  <si>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</si>
  <si>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</si>
  <si>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</si>
  <si>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</si>
  <si>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</si>
  <si>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</si>
  <si>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</si>
  <si>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</si>
  <si>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</si>
  <si>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</si>
  <si>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</si>
  <si>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</si>
  <si>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</si>
  <si>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</si>
  <si>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</si>
  <si>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</si>
  <si>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</si>
  <si>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</si>
  <si>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</si>
  <si>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</si>
  <si>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</si>
  <si>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</si>
  <si>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</si>
  <si>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</si>
  <si>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</si>
  <si>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</si>
  <si>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</si>
  <si>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</si>
  <si>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</si>
  <si>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</si>
  <si>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</si>
  <si>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</si>
  <si>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</si>
  <si>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</si>
  <si>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</si>
  <si>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</si>
  <si>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</si>
  <si>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</si>
  <si>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</si>
  <si>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</si>
  <si>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</si>
  <si>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</si>
  <si>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</si>
  <si>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</si>
  <si>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</si>
  <si>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</si>
  <si>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</si>
  <si>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</si>
  <si>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</si>
  <si>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</si>
  <si>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</si>
  <si>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</si>
  <si>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</si>
  <si>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</si>
  <si>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</si>
  <si>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</si>
  <si>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</si>
  <si>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</si>
  <si>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</si>
  <si>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</si>
  <si>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</si>
  <si>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</si>
  <si>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</si>
  <si>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</si>
  <si>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</si>
  <si>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</si>
  <si>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</si>
  <si>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</si>
  <si>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</si>
  <si>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</si>
  <si>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</si>
  <si>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</si>
  <si>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</si>
  <si>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</si>
  <si>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</si>
  <si>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</si>
  <si>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</si>
  <si>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</si>
  <si>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</si>
  <si>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</si>
  <si>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</si>
  <si>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</si>
  <si>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</si>
  <si>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</si>
  <si>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</si>
  <si>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</si>
  <si>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</si>
  <si>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</si>
  <si>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</si>
  <si>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</si>
  <si>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</si>
  <si>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</si>
  <si>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</si>
  <si>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</si>
  <si>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</si>
  <si>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</si>
  <si>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</si>
  <si>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</si>
  <si>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</si>
  <si>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</si>
  <si>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</si>
  <si>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</si>
  <si>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</si>
  <si>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</si>
  <si>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</si>
  <si>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</si>
  <si>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</si>
  <si>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</si>
  <si>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</si>
  <si>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</si>
  <si>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</si>
  <si>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</si>
  <si>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</si>
  <si>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</si>
  <si>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</si>
  <si>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</si>
  <si>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</si>
  <si>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</si>
  <si>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</si>
  <si>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</si>
  <si>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</si>
  <si>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</si>
  <si>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</si>
  <si>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</si>
  <si>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</si>
  <si>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</si>
  <si>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</si>
  <si>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</si>
  <si>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</si>
  <si>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</si>
  <si>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</si>
  <si>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</si>
  <si>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</si>
  <si>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</si>
  <si>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</si>
  <si>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</si>
  <si>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</si>
  <si>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</si>
  <si>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</si>
  <si>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</si>
  <si>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</si>
  <si>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</si>
  <si>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</si>
  <si>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</si>
  <si>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</si>
  <si>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</si>
  <si>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</si>
  <si>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</si>
  <si>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</si>
  <si>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</si>
  <si>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</si>
  <si>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</si>
  <si>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</si>
  <si>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</si>
  <si>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</si>
  <si>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</si>
  <si>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</si>
  <si>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</si>
  <si>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</si>
  <si>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</si>
  <si>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</si>
  <si>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</si>
  <si>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</si>
  <si>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</si>
  <si>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</si>
  <si>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</si>
  <si>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</si>
  <si>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</si>
  <si>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</si>
  <si>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</si>
  <si>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</si>
  <si>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</si>
  <si>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</si>
  <si>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</si>
  <si>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</si>
  <si>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</si>
  <si>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</si>
  <si>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</si>
  <si>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</si>
  <si>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</si>
  <si>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</si>
  <si>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</si>
  <si>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</si>
  <si>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</si>
  <si>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</si>
  <si>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</si>
  <si>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</si>
  <si>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</si>
  <si>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</si>
  <si>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</si>
  <si>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</si>
  <si>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</si>
  <si>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</si>
  <si>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</si>
  <si>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</si>
  <si>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</si>
  <si>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</si>
  <si>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</si>
  <si>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</si>
  <si>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</si>
  <si>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</si>
  <si>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</si>
  <si>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</si>
  <si>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</si>
  <si>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</si>
  <si>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</si>
  <si>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</si>
  <si>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</si>
  <si>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</si>
  <si>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</si>
  <si>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</si>
  <si>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</si>
  <si>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</si>
  <si>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</si>
  <si>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</si>
  <si>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</si>
  <si>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</si>
  <si>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</si>
  <si>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</si>
  <si>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</si>
  <si>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</si>
  <si>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</si>
  <si>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</si>
  <si>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</si>
  <si>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</si>
  <si>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</si>
  <si>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</si>
  <si>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</si>
  <si>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</si>
  <si>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</si>
  <si>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</si>
  <si>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</si>
  <si>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</si>
  <si>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</si>
  <si>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</si>
  <si>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</si>
  <si>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</si>
  <si>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</si>
  <si>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</si>
  <si>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</si>
  <si>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</si>
  <si>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</si>
  <si>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</si>
  <si>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</si>
  <si>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</si>
  <si>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</si>
  <si>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</si>
  <si>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</si>
  <si>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</si>
  <si>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</si>
  <si>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</si>
  <si>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</si>
  <si>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</si>
  <si>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</si>
  <si>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</si>
  <si>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</si>
  <si>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</si>
  <si>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</si>
  <si>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</si>
  <si>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</si>
  <si>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</si>
  <si>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</si>
  <si>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</si>
  <si>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</si>
  <si>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</si>
  <si>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</si>
  <si>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</si>
  <si>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</si>
  <si>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</si>
  <si>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</si>
  <si>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</si>
  <si>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</si>
  <si>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</si>
  <si>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</si>
  <si>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</si>
  <si>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</si>
  <si>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</si>
  <si>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</si>
  <si>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</si>
  <si>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</si>
  <si>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</si>
  <si>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</si>
  <si>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</si>
  <si>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</si>
  <si>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</si>
  <si>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</si>
  <si>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</si>
  <si>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</si>
  <si>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</si>
  <si>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</si>
  <si>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</si>
  <si>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</si>
  <si>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</si>
  <si>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</si>
  <si>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</si>
  <si>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</si>
  <si>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</si>
  <si>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</si>
  <si>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</si>
  <si>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</si>
  <si>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</si>
  <si>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</si>
  <si>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</si>
  <si>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</si>
  <si>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</si>
  <si>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</si>
  <si>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</si>
  <si>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</si>
  <si>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</si>
  <si>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</si>
  <si>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</si>
  <si>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</si>
  <si>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</si>
  <si>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</si>
  <si>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</si>
  <si>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</si>
  <si>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</si>
  <si>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</si>
  <si>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</si>
  <si>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</si>
  <si>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</si>
  <si>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</si>
  <si>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</si>
  <si>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</si>
  <si>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</si>
  <si>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</si>
  <si>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</si>
  <si>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</si>
  <si>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</si>
  <si>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</si>
  <si>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</si>
  <si>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</si>
  <si>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</si>
  <si>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</si>
  <si>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</si>
  <si>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</si>
  <si>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</si>
  <si>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</si>
  <si>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</si>
  <si>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</si>
  <si>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</si>
  <si>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</si>
  <si>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</si>
  <si>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</si>
  <si>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</si>
  <si>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</si>
  <si>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</si>
  <si>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</si>
  <si>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</si>
  <si>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</si>
  <si>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</si>
  <si>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</si>
  <si>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</si>
  <si>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</si>
  <si>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</si>
  <si>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</si>
  <si>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</si>
  <si>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</si>
  <si>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</si>
  <si>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</si>
  <si>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</si>
  <si>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</si>
  <si>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</si>
  <si>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</si>
  <si>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</si>
  <si>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</si>
  <si>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</si>
  <si>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</si>
  <si>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</si>
  <si>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</si>
  <si>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</si>
  <si>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</si>
  <si>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</si>
  <si>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</si>
  <si>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</si>
  <si>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</si>
  <si>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</si>
  <si>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</si>
  <si>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</si>
  <si>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</si>
  <si>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</si>
  <si>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</si>
  <si>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</si>
  <si>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</si>
  <si>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</si>
  <si>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</si>
  <si>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</si>
  <si>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</si>
  <si>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</si>
  <si>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</si>
  <si>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</si>
  <si>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</si>
  <si>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</si>
  <si>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</si>
  <si>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</si>
  <si>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</si>
  <si>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</si>
  <si>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</si>
  <si>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</si>
  <si>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</si>
  <si>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</si>
  <si>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</si>
  <si>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</si>
  <si>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</si>
  <si>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</si>
  <si>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</si>
  <si>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</si>
  <si>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</si>
  <si>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</si>
  <si>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</si>
  <si>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</si>
  <si>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</si>
  <si>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</si>
  <si>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</si>
  <si>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</si>
  <si>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</si>
  <si>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</si>
  <si>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</si>
  <si>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</si>
  <si>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</si>
  <si>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</si>
  <si>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</si>
  <si>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</si>
  <si>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</si>
  <si>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</si>
  <si>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</si>
  <si>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</si>
  <si>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</si>
  <si>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</si>
  <si>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</si>
  <si>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</si>
  <si>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</si>
  <si>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</si>
  <si>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</si>
  <si>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</si>
  <si>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</si>
  <si>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</si>
  <si>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</si>
  <si>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</si>
  <si>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</si>
  <si>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</si>
  <si>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</si>
  <si>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</si>
  <si>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</si>
  <si>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</si>
  <si>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</si>
  <si>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</si>
  <si>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</si>
  <si>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</si>
  <si>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</si>
  <si>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</si>
  <si>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</si>
  <si>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</si>
  <si>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</si>
  <si>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</si>
  <si>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</si>
  <si>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</si>
  <si>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</si>
  <si>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</si>
  <si>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</si>
  <si>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</si>
  <si>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</si>
  <si>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</si>
  <si>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</si>
  <si>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</si>
  <si>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</si>
  <si>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</si>
  <si>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</si>
  <si>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</si>
  <si>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</si>
  <si>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</si>
  <si>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</si>
  <si>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</si>
  <si>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</si>
  <si>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</si>
  <si>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</si>
  <si>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</si>
  <si>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</si>
  <si>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</si>
  <si>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</si>
  <si>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</si>
  <si>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</si>
  <si>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</si>
  <si>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</si>
  <si>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</si>
  <si>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</si>
  <si>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</si>
  <si>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</si>
  <si>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</si>
  <si>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</si>
  <si>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</si>
  <si>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</si>
  <si>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</si>
  <si>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</si>
  <si>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</si>
  <si>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</si>
  <si>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</si>
  <si>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</si>
  <si>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</si>
  <si>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</si>
  <si>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</si>
  <si>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</si>
  <si>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</si>
  <si>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</si>
  <si>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</si>
  <si>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</si>
  <si>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</si>
  <si>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</si>
  <si>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</si>
  <si>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</si>
  <si>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</si>
  <si>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</si>
  <si>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</si>
  <si>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</si>
  <si>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</si>
  <si>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</si>
  <si>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</si>
  <si>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</si>
  <si>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</si>
  <si>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</si>
  <si>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</si>
  <si>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</si>
  <si>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</si>
  <si>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</si>
  <si>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</si>
  <si>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</si>
  <si>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</si>
  <si>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</si>
  <si>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</si>
  <si>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</si>
  <si>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</si>
  <si>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</si>
  <si>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</si>
  <si>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</si>
  <si>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</si>
  <si>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</si>
  <si>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</si>
  <si>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</si>
  <si>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</si>
  <si>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</si>
  <si>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</si>
  <si>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</si>
  <si>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</si>
  <si>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</si>
  <si>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</si>
  <si>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</si>
  <si>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</si>
  <si>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</si>
  <si>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</si>
  <si>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</si>
  <si>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</si>
  <si>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</si>
  <si>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</si>
  <si>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</si>
  <si>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</si>
  <si>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</si>
  <si>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</si>
  <si>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</si>
  <si>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</si>
  <si>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</si>
  <si>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</si>
  <si>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</si>
  <si>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</si>
  <si>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</si>
  <si>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</si>
  <si>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</si>
  <si>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</si>
  <si>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</si>
  <si>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</si>
  <si>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</si>
  <si>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</si>
  <si>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</si>
  <si>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</si>
  <si>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</si>
  <si>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</si>
  <si>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</si>
  <si>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</si>
  <si>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</si>
  <si>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</si>
  <si>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</si>
  <si>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</si>
  <si>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</si>
  <si>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</si>
  <si>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</si>
  <si>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</si>
  <si>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</si>
  <si>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</si>
  <si>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</si>
  <si>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</si>
  <si>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</si>
  <si>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</si>
  <si>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</si>
  <si>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</si>
  <si>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</si>
  <si>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</si>
  <si>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</si>
  <si>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</si>
  <si>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</si>
  <si>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</si>
  <si>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</si>
  <si>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</si>
  <si>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</si>
  <si>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</si>
  <si>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</si>
  <si>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</si>
  <si>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</si>
  <si>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</si>
  <si>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</si>
  <si>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</si>
  <si>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</si>
  <si>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</si>
  <si>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</si>
  <si>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</si>
  <si>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</si>
  <si>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</si>
  <si>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</si>
  <si>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</si>
  <si>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</si>
  <si>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</si>
  <si>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</si>
  <si>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</si>
  <si>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</si>
  <si>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</si>
  <si>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</si>
  <si>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</si>
  <si>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</si>
  <si>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</si>
  <si>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</si>
  <si>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</si>
  <si>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</si>
  <si>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</si>
  <si>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</si>
  <si>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</si>
  <si>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</si>
  <si>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</si>
  <si>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</si>
  <si>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</si>
  <si>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</si>
  <si>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</si>
  <si>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</si>
  <si>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</si>
  <si>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</si>
  <si>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</si>
  <si>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</si>
  <si>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</si>
  <si>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</si>
  <si>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</si>
  <si>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</si>
  <si>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</si>
  <si>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</si>
  <si>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</si>
  <si>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</si>
  <si>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</si>
  <si>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</si>
  <si>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</si>
  <si>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</si>
  <si>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</si>
  <si>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</si>
  <si>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</si>
  <si>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</si>
  <si>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</si>
  <si>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</si>
  <si>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</si>
  <si>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</si>
  <si>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</si>
  <si>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</si>
  <si>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</si>
  <si>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</si>
  <si>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</si>
  <si>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</si>
  <si>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</si>
  <si>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</si>
  <si>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</si>
  <si>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</si>
  <si>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</si>
  <si>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</si>
  <si>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</si>
  <si>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</si>
  <si>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</si>
  <si>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</si>
  <si>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</si>
  <si>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</si>
  <si>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</si>
  <si>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</si>
  <si>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</si>
  <si>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</si>
  <si>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</si>
  <si>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</si>
  <si>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</si>
  <si>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</si>
  <si>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</si>
  <si>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</si>
  <si>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</si>
  <si>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</si>
  <si>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</si>
  <si>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</si>
  <si>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</si>
  <si>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</si>
  <si>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</si>
  <si>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</si>
  <si>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</si>
  <si>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</si>
  <si>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</si>
  <si>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</si>
  <si>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</si>
  <si>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</si>
  <si>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</si>
  <si>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</si>
  <si>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</si>
  <si>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</si>
  <si>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</si>
  <si>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</si>
  <si>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</si>
  <si>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</si>
  <si>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</si>
  <si>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</si>
  <si>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</si>
  <si>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</si>
  <si>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</si>
  <si>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</si>
  <si>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</si>
  <si>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</si>
  <si>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</si>
  <si>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</si>
  <si>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</si>
  <si>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</si>
  <si>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</si>
  <si>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</si>
  <si>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</si>
  <si>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</si>
  <si>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</si>
  <si>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</si>
  <si>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</si>
  <si>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</si>
  <si>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</si>
  <si>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</si>
  <si>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</si>
  <si>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</si>
  <si>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</si>
  <si>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</si>
  <si>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</si>
  <si>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</si>
  <si>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</si>
  <si>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</si>
  <si>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</si>
  <si>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</si>
  <si>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</si>
  <si>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</si>
  <si>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</si>
  <si>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</si>
  <si>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</si>
  <si>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</si>
  <si>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</si>
  <si>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</si>
  <si>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</si>
  <si>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</si>
  <si>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</si>
  <si>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</si>
  <si>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</si>
  <si>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</si>
  <si>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</si>
  <si>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</si>
  <si>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</si>
  <si>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</si>
  <si>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</si>
  <si>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</si>
  <si>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</si>
  <si>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</si>
  <si>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</si>
  <si>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</si>
  <si>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</si>
  <si>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</si>
  <si>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</si>
  <si>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</si>
  <si>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</si>
  <si>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</si>
  <si>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</si>
  <si>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</si>
  <si>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</si>
  <si>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</si>
  <si>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</si>
  <si>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</si>
  <si>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</si>
  <si>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</si>
  <si>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</si>
  <si>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</si>
  <si>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</si>
  <si>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</si>
  <si>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</si>
  <si>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</si>
  <si>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</si>
  <si>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</si>
  <si>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</si>
  <si>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</si>
  <si>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</si>
  <si>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</si>
  <si>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</si>
  <si>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</si>
  <si>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</si>
  <si>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</si>
  <si>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</si>
  <si>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</si>
  <si>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</si>
  <si>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</si>
  <si>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</si>
  <si>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</si>
  <si>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</si>
  <si>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</si>
  <si>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</si>
  <si>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</si>
  <si>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</si>
  <si>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</si>
  <si>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</si>
  <si>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</si>
  <si>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</si>
  <si>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</si>
  <si>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</si>
  <si>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</si>
  <si>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</si>
  <si>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</si>
  <si>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</si>
  <si>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</si>
  <si>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</si>
  <si>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</si>
  <si>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</si>
  <si>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</si>
  <si>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</si>
  <si>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</si>
  <si>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</si>
  <si>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</si>
  <si>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</si>
  <si>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</si>
  <si>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</si>
  <si>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</si>
  <si>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</si>
  <si>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</si>
  <si>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</si>
  <si>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</si>
  <si>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</si>
  <si>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</si>
  <si>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</si>
  <si>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</si>
  <si>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</si>
  <si>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</si>
  <si>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</si>
  <si>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</si>
  <si>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</si>
  <si>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</si>
  <si>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</si>
  <si>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</si>
  <si>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</si>
  <si>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</si>
  <si>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</si>
  <si>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</si>
  <si>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</si>
  <si>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</si>
  <si>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</si>
  <si>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</si>
  <si>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</si>
  <si>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</si>
  <si>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</si>
  <si>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</si>
  <si>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</si>
  <si>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</si>
  <si>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</si>
  <si>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</si>
  <si>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</si>
  <si>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</si>
  <si>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</si>
  <si>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</si>
  <si>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</si>
  <si>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</si>
  <si>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</si>
  <si>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</si>
  <si>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</si>
  <si>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</si>
  <si>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</si>
  <si>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</si>
  <si>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</si>
  <si>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</si>
  <si>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</si>
  <si>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</si>
  <si>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</si>
  <si>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</si>
  <si>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</si>
  <si>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</si>
  <si>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</si>
  <si>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</si>
  <si>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</si>
  <si>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</si>
  <si>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</si>
  <si>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</si>
  <si>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</si>
  <si>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</si>
  <si>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</si>
  <si>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</si>
  <si>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</si>
  <si>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</si>
  <si>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</si>
  <si>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</si>
  <si>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</si>
  <si>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</si>
  <si>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</si>
  <si>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</si>
  <si>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</si>
  <si>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</si>
  <si>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</si>
  <si>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</si>
  <si>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</si>
  <si>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</si>
  <si>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</si>
  <si>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</si>
  <si>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</si>
  <si>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</si>
  <si>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</si>
  <si>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</si>
  <si>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</si>
  <si>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</si>
  <si>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</si>
  <si>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</si>
  <si>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</si>
  <si>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</si>
  <si>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</si>
  <si>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</si>
  <si>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</si>
  <si>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</si>
  <si>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</si>
  <si>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</si>
  <si>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</si>
  <si>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</si>
  <si>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</si>
  <si>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</si>
  <si>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</si>
  <si>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</si>
  <si>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</si>
  <si>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</si>
  <si>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</si>
  <si>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</si>
  <si>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</si>
  <si>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</si>
  <si>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</si>
  <si>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</si>
  <si>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</si>
  <si>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</si>
  <si>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</si>
  <si>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</si>
  <si>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</si>
  <si>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</si>
  <si>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</si>
  <si>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</si>
  <si>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</si>
  <si>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</si>
  <si>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</si>
  <si>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</si>
  <si>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</si>
  <si>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</si>
  <si>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</si>
  <si>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</si>
  <si>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</si>
  <si>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</si>
  <si>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</si>
  <si>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</si>
  <si>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</si>
  <si>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</si>
  <si>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</si>
  <si>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</si>
  <si>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</si>
  <si>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</si>
  <si>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</si>
  <si>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</si>
  <si>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</si>
  <si>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</si>
  <si>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</si>
  <si>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</si>
  <si>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</si>
  <si>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</si>
  <si>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</si>
  <si>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</si>
  <si>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</si>
  <si>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</si>
  <si>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</si>
  <si>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</si>
  <si>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</si>
  <si>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</si>
  <si>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</si>
  <si>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</si>
  <si>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</si>
  <si>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</si>
  <si>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</si>
  <si>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</si>
  <si>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</si>
  <si>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</si>
  <si>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</si>
  <si>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</si>
  <si>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</si>
  <si>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</si>
  <si>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</si>
  <si>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</si>
  <si>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</si>
  <si>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</si>
  <si>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</si>
  <si>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</si>
  <si>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</si>
  <si>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</si>
  <si>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</si>
  <si>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</si>
  <si>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</si>
  <si>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</si>
  <si>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</si>
  <si>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</si>
  <si>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</si>
  <si>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</si>
  <si>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</si>
  <si>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</si>
  <si>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</si>
  <si>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</si>
  <si>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</si>
  <si>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</si>
  <si>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</si>
  <si>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</si>
  <si>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</si>
  <si>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</si>
  <si>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</si>
  <si>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</si>
  <si>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</si>
  <si>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</si>
  <si>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</si>
  <si>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</si>
  <si>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</si>
  <si>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</si>
  <si>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</si>
  <si>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</si>
  <si>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</si>
  <si>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</si>
  <si>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</si>
  <si>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</si>
  <si>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</si>
  <si>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</si>
  <si>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</si>
  <si>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</si>
  <si>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</si>
  <si>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</si>
  <si>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</si>
  <si>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</si>
  <si>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</si>
  <si>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</si>
  <si>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</si>
  <si>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</si>
  <si>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</si>
  <si>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</si>
  <si>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</si>
  <si>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</si>
  <si>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</si>
  <si>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</si>
  <si>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</si>
  <si>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</si>
  <si>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</si>
  <si>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</si>
  <si>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</si>
  <si>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</si>
  <si>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</si>
  <si>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</si>
  <si>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</si>
  <si>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</si>
  <si>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</si>
  <si>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</si>
  <si>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</si>
  <si>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</si>
  <si>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</si>
  <si>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</si>
  <si>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</si>
  <si>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</si>
  <si>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</si>
  <si>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</si>
  <si>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</si>
  <si>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</si>
  <si>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</si>
  <si>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</si>
  <si>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</si>
  <si>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</si>
  <si>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</si>
  <si>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</si>
  <si>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</si>
  <si>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</si>
  <si>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</si>
  <si>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</si>
  <si>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</si>
  <si>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</si>
  <si>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</si>
  <si>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</si>
  <si>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</si>
  <si>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</si>
  <si>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</si>
  <si>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</si>
  <si>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</si>
  <si>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</si>
  <si>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</si>
  <si>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</si>
  <si>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</si>
  <si>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</si>
  <si>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</si>
  <si>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</si>
  <si>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</si>
  <si>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</si>
  <si>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</si>
  <si>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</si>
  <si>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</si>
  <si>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</si>
  <si>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</si>
  <si>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</si>
  <si>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</si>
  <si>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</si>
  <si>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</si>
  <si>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</si>
  <si>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</si>
  <si>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</si>
  <si>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</si>
  <si>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</si>
  <si>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</si>
  <si>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</si>
  <si>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</si>
  <si>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</si>
  <si>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</si>
  <si>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</si>
  <si>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</si>
  <si>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</si>
  <si>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</si>
  <si>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</si>
  <si>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</si>
  <si>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</si>
  <si>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</si>
  <si>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</si>
  <si>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</si>
  <si>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</si>
  <si>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</si>
  <si>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</si>
  <si>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</si>
  <si>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</si>
  <si>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</si>
  <si>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</si>
  <si>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</si>
  <si>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</si>
  <si>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</si>
  <si>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</si>
  <si>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</si>
  <si>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</si>
  <si>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</si>
  <si>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</si>
  <si>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</si>
  <si>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</si>
  <si>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</si>
  <si>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</si>
  <si>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</si>
  <si>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</si>
  <si>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</si>
  <si>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</si>
  <si>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</si>
  <si>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</si>
  <si>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</si>
  <si>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</si>
  <si>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</si>
  <si>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</si>
  <si>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</si>
  <si>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</si>
  <si>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</si>
  <si>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</si>
  <si>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</si>
  <si>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</si>
  <si>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</si>
  <si>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</si>
  <si>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</si>
  <si>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</si>
  <si>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</si>
  <si>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</si>
  <si>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</si>
  <si>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</si>
  <si>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</si>
  <si>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</si>
  <si>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</si>
  <si>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</si>
  <si>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</si>
  <si>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</si>
  <si>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</si>
  <si>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</si>
  <si>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</si>
  <si>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</si>
  <si>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</si>
  <si>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</si>
  <si>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</si>
  <si>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</si>
  <si>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</si>
  <si>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</si>
  <si>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</si>
  <si>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</si>
  <si>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</si>
  <si>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</si>
  <si>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</si>
  <si>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</si>
  <si>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</si>
  <si>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</si>
  <si>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</si>
  <si>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</si>
  <si>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</si>
  <si>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</si>
  <si>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</si>
  <si>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</si>
  <si>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</si>
  <si>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</si>
  <si>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</si>
  <si>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</si>
  <si>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</si>
  <si>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</si>
  <si>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</si>
  <si>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</si>
  <si>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</si>
  <si>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</si>
  <si>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</si>
  <si>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</si>
  <si>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</si>
  <si>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</si>
  <si>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</si>
  <si>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</si>
  <si>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</si>
  <si>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</si>
  <si>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</si>
  <si>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</si>
  <si>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</si>
  <si>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</si>
  <si>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</si>
  <si>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</si>
  <si>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</si>
  <si>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</si>
  <si>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</si>
  <si>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</si>
  <si>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</si>
  <si>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</si>
  <si>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</si>
  <si>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</si>
  <si>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</si>
  <si>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</si>
  <si>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</si>
  <si>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</si>
  <si>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</si>
  <si>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</si>
  <si>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</si>
  <si>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</si>
  <si>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</si>
  <si>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</si>
  <si>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</si>
  <si>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</si>
  <si>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</si>
  <si>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</si>
  <si>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</si>
  <si>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</si>
  <si>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</si>
  <si>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</si>
  <si>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</si>
  <si>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</si>
  <si>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</si>
  <si>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</si>
  <si>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</si>
  <si>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</si>
  <si>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</si>
  <si>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</si>
  <si>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</si>
  <si>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</si>
  <si>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</si>
  <si>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</si>
  <si>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</si>
  <si>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</si>
  <si>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</si>
  <si>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</si>
  <si>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</si>
  <si>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</si>
  <si>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</si>
  <si>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</si>
  <si>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</si>
  <si>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</si>
  <si>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</si>
  <si>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</si>
  <si>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</si>
  <si>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</si>
  <si>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</si>
  <si>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</si>
  <si>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</si>
  <si>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</si>
  <si>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</si>
  <si>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</si>
  <si>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</si>
  <si>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</si>
  <si>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</si>
  <si>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</si>
  <si>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</si>
  <si>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</si>
  <si>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</si>
  <si>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</si>
  <si>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</si>
  <si>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</si>
  <si>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</si>
  <si>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</si>
  <si>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</si>
  <si>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</si>
  <si>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</si>
  <si>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</si>
  <si>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</si>
  <si>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</si>
  <si>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</si>
  <si>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</si>
  <si>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</si>
  <si>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</si>
  <si>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</si>
  <si>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</si>
  <si>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</si>
  <si>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</si>
  <si>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</si>
  <si>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</si>
  <si>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</si>
  <si>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</si>
  <si>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</si>
  <si>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</si>
  <si>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</si>
  <si>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</si>
  <si>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</si>
  <si>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</si>
  <si>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</si>
  <si>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</si>
  <si>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</si>
  <si>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</si>
  <si>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</si>
  <si>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</si>
  <si>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</si>
  <si>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</si>
  <si>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</si>
  <si>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</si>
  <si>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</si>
  <si>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</si>
  <si>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</si>
  <si>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</si>
  <si>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</si>
  <si>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</si>
  <si>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</si>
  <si>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</si>
  <si>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</si>
  <si>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</si>
  <si>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</si>
  <si>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</si>
  <si>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</si>
  <si>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</si>
  <si>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</si>
  <si>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</si>
  <si>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</si>
  <si>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</si>
  <si>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</si>
  <si>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</si>
  <si>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</si>
  <si>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</si>
  <si>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</si>
  <si>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</si>
  <si>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</si>
  <si>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</si>
  <si>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</si>
  <si>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</si>
  <si>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</si>
  <si>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</si>
  <si>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</si>
  <si>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</si>
  <si>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</si>
  <si>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</si>
  <si>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</si>
  <si>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</si>
  <si>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</si>
  <si>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</si>
  <si>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</si>
  <si>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</si>
  <si>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</si>
  <si>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</si>
  <si>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</si>
  <si>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</si>
  <si>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</si>
  <si>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</si>
  <si>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</si>
  <si>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</si>
  <si>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</si>
  <si>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</si>
  <si>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</si>
  <si>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</si>
  <si>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</si>
  <si>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</si>
  <si>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</si>
  <si>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</si>
  <si>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</si>
  <si>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</si>
  <si>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</si>
  <si>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</si>
  <si>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</si>
  <si>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</si>
  <si>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</si>
  <si>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</si>
  <si>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</si>
  <si>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</si>
  <si>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</si>
  <si>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</si>
  <si>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</si>
  <si>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</si>
  <si>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</si>
  <si>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</si>
  <si>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</si>
  <si>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</si>
  <si>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</si>
  <si>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</si>
  <si>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</si>
  <si>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</si>
  <si>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</si>
  <si>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</si>
  <si>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</si>
  <si>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</si>
  <si>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</si>
  <si>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</si>
  <si>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</si>
  <si>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</si>
  <si>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</si>
  <si>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</si>
  <si>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</si>
  <si>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</si>
  <si>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</si>
  <si>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</si>
  <si>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</si>
  <si>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</si>
  <si>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</si>
  <si>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</si>
  <si>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</si>
  <si>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</si>
  <si>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</si>
  <si>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</si>
  <si>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</si>
  <si>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</si>
  <si>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</si>
  <si>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</si>
  <si>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</si>
  <si>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</si>
  <si>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</si>
  <si>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</si>
  <si>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</si>
  <si>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</si>
  <si>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</si>
  <si>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</si>
  <si>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</si>
  <si>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</si>
  <si>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</si>
  <si>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</si>
  <si>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</si>
  <si>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</si>
  <si>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</si>
  <si>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</si>
  <si>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</si>
  <si>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</si>
  <si>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</si>
  <si>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</si>
  <si>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</si>
  <si>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</si>
  <si>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</si>
  <si>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</si>
  <si>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</si>
  <si>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</si>
  <si>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</si>
  <si>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</si>
  <si>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</si>
  <si>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</si>
  <si>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</si>
  <si>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</si>
  <si>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</si>
  <si>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</si>
  <si>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</si>
  <si>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</si>
  <si>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</si>
  <si>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</si>
  <si>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</si>
  <si>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</si>
  <si>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</si>
  <si>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</si>
  <si>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</si>
  <si>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</si>
  <si>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</si>
  <si>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</si>
  <si>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</si>
  <si>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</si>
  <si>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</si>
  <si>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</si>
  <si>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</si>
  <si>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</si>
  <si>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</si>
  <si>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</si>
  <si>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</si>
  <si>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</si>
  <si>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</si>
  <si>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</si>
  <si>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</si>
  <si>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</si>
  <si>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</si>
  <si>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</si>
  <si>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</si>
  <si>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</si>
  <si>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</si>
  <si>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</si>
  <si>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</si>
  <si>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</si>
  <si>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</si>
  <si>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</si>
  <si>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</si>
  <si>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</si>
  <si>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</si>
  <si>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</si>
  <si>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</si>
  <si>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</si>
  <si>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</si>
  <si>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</si>
  <si>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</si>
  <si>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</si>
  <si>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</si>
  <si>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</si>
  <si>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</si>
  <si>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</si>
  <si>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</si>
  <si>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</si>
  <si>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</si>
  <si>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</si>
  <si>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</si>
  <si>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</si>
  <si>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</si>
  <si>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</si>
  <si>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</si>
  <si>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</si>
  <si>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</si>
  <si>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</si>
  <si>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</si>
  <si>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</si>
  <si>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</si>
  <si>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</si>
  <si>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</si>
  <si>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</si>
  <si>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</si>
  <si>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</si>
  <si>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</si>
  <si>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</si>
  <si>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</si>
  <si>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</si>
  <si>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</si>
  <si>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</si>
  <si>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</si>
  <si>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</si>
  <si>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</si>
  <si>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</si>
  <si>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</si>
  <si>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</si>
  <si>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</si>
  <si>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</si>
  <si>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</si>
  <si>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</si>
  <si>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</si>
  <si>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</si>
  <si>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</si>
  <si>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</si>
  <si>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</si>
  <si>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</si>
  <si>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</si>
  <si>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</si>
  <si>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</si>
  <si>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</si>
  <si>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</si>
  <si>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</si>
  <si>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</si>
  <si>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</si>
  <si>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</si>
  <si>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</si>
  <si>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</si>
  <si>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</si>
  <si>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</si>
  <si>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</si>
  <si>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</si>
  <si>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</si>
  <si>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</si>
  <si>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</si>
  <si>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</si>
  <si>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</si>
  <si>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</si>
  <si>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</si>
  <si>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</si>
  <si>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</si>
  <si>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</si>
  <si>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</si>
  <si>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</si>
  <si>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</si>
  <si>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</si>
  <si>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</si>
  <si>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</si>
  <si>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</si>
  <si>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</si>
  <si>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</si>
  <si>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</si>
  <si>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</si>
  <si>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</si>
  <si>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</si>
  <si>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</si>
  <si>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</si>
  <si>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</si>
  <si>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</si>
  <si>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</si>
  <si>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</si>
  <si>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</si>
  <si>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</si>
  <si>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</si>
  <si>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</si>
  <si>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</si>
  <si>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</si>
  <si>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</si>
  <si>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</si>
  <si>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</si>
  <si>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</si>
  <si>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</si>
  <si>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</si>
  <si>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</si>
  <si>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</si>
  <si>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</si>
  <si>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</si>
  <si>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</si>
  <si>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</si>
  <si>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</si>
  <si>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</si>
  <si>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</si>
  <si>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</si>
  <si>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</si>
  <si>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</si>
  <si>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</si>
  <si>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</si>
  <si>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</si>
  <si>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</si>
  <si>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</si>
  <si>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</si>
  <si>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</si>
  <si>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</si>
  <si>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</si>
  <si>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</si>
  <si>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</si>
  <si>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</si>
  <si>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</si>
  <si>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</si>
  <si>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</si>
  <si>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</si>
  <si>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</si>
  <si>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</si>
  <si>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</si>
  <si>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</si>
  <si>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</si>
  <si>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</si>
  <si>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</si>
  <si>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</si>
  <si>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</si>
  <si>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</si>
  <si>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</si>
  <si>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</si>
  <si>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</si>
  <si>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</si>
  <si>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</si>
  <si>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</si>
  <si>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</si>
  <si>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</si>
  <si>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</si>
  <si>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</si>
  <si>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</si>
  <si>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</si>
  <si>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</si>
  <si>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</si>
  <si>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</si>
  <si>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</si>
  <si>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</si>
  <si>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</si>
  <si>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</si>
  <si>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</si>
  <si>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</si>
  <si>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</si>
  <si>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</si>
  <si>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</si>
  <si>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</si>
  <si>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</si>
  <si>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</si>
  <si>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</si>
  <si>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</si>
  <si>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</si>
  <si>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</si>
  <si>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</si>
  <si>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</si>
  <si>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</si>
  <si>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</si>
  <si>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</si>
  <si>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</si>
  <si>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</si>
  <si>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</si>
  <si>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</si>
  <si>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</si>
  <si>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</si>
  <si>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</si>
  <si>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</si>
  <si>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</si>
  <si>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</si>
  <si>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</si>
  <si>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</si>
  <si>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</si>
  <si>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</si>
  <si>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</si>
  <si>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</si>
  <si>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</si>
  <si>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</si>
  <si>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</si>
  <si>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</si>
  <si>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</si>
  <si>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</si>
  <si>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</si>
  <si>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</si>
  <si>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</si>
  <si>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</si>
  <si>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</si>
  <si>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</si>
  <si>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</si>
  <si>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</si>
  <si>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</si>
  <si>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</si>
  <si>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</si>
  <si>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</si>
  <si>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</si>
  <si>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</si>
  <si>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</si>
  <si>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</si>
  <si>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</si>
  <si>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</si>
  <si>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</si>
  <si>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</si>
  <si>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</si>
  <si>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</si>
  <si>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</si>
  <si>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</si>
  <si>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</si>
  <si>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</si>
  <si>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</si>
  <si>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</si>
  <si>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</si>
  <si>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</si>
  <si>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</si>
  <si>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</si>
  <si>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</si>
  <si>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</si>
  <si>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</si>
  <si>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</si>
  <si>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</si>
  <si>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</si>
  <si>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</si>
  <si>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</si>
  <si>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</si>
  <si>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</si>
  <si>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</si>
  <si>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</si>
  <si>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</si>
  <si>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</si>
  <si>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</si>
  <si>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</si>
  <si>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</si>
  <si>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</si>
  <si>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</si>
  <si>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</si>
  <si>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</si>
  <si>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</si>
  <si>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</si>
  <si>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</si>
  <si>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</si>
  <si>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</si>
  <si>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</si>
  <si>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</si>
  <si>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</si>
  <si>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</si>
  <si>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</si>
  <si>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</si>
  <si>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</si>
  <si>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</si>
  <si>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</si>
  <si>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</si>
  <si>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</si>
  <si>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</si>
  <si>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</si>
  <si>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</si>
  <si>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</si>
  <si>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</si>
  <si>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</si>
  <si>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</si>
  <si>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</si>
  <si>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</si>
  <si>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</si>
  <si>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</si>
  <si>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</si>
  <si>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</si>
  <si>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</si>
  <si>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</si>
  <si>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</si>
  <si>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</si>
  <si>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</si>
  <si>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</si>
  <si>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</si>
  <si>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</si>
  <si>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</si>
  <si>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</si>
  <si>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</si>
  <si>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</si>
  <si>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</si>
  <si>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</si>
  <si>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</si>
  <si>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</si>
  <si>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</si>
  <si>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</si>
  <si>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</si>
  <si>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</si>
  <si>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</si>
  <si>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</si>
  <si>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</si>
  <si>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</si>
  <si>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</si>
  <si>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</si>
  <si>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</si>
  <si>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</si>
  <si>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</si>
  <si>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</si>
  <si>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</si>
  <si>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</si>
  <si>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</si>
  <si>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</si>
  <si>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</si>
  <si>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</si>
  <si>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</si>
  <si>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</si>
  <si>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</si>
  <si>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</si>
  <si>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</si>
  <si>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</si>
  <si>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</si>
  <si>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</si>
  <si>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</si>
  <si>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</si>
  <si>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</si>
  <si>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</si>
  <si>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</si>
  <si>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</si>
  <si>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</si>
  <si>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</si>
  <si>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</si>
  <si>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</si>
  <si>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</si>
  <si>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</si>
  <si>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</si>
  <si>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</si>
  <si>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</si>
  <si>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</si>
  <si>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</si>
  <si>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</si>
  <si>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</si>
  <si>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</si>
  <si>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</si>
  <si>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</si>
  <si>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</si>
  <si>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</si>
  <si>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</si>
  <si>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</si>
  <si>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</si>
  <si>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</si>
  <si>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</si>
  <si>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</si>
  <si>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</si>
  <si>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</si>
  <si>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</si>
  <si>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</si>
  <si>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</si>
  <si>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</si>
  <si>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</si>
  <si>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</si>
  <si>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</si>
  <si>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</si>
  <si>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</si>
  <si>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</si>
  <si>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</si>
  <si>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</si>
  <si>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</si>
  <si>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</si>
  <si>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</si>
  <si>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</si>
  <si>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</si>
  <si>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</si>
  <si>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</si>
  <si>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</si>
  <si>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</si>
  <si>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</si>
  <si>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</si>
  <si>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</si>
  <si>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</si>
  <si>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</si>
  <si>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</si>
  <si>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</si>
  <si>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</si>
  <si>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</si>
  <si>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</si>
  <si>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</si>
  <si>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</si>
  <si>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</si>
  <si>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</si>
  <si>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</si>
  <si>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</si>
  <si>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</si>
  <si>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</si>
  <si>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</si>
  <si>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</si>
  <si>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</si>
  <si>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</si>
  <si>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</si>
  <si>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</si>
  <si>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</si>
  <si>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</si>
  <si>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</si>
  <si>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</si>
  <si>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</si>
  <si>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</si>
  <si>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</si>
  <si>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</si>
  <si>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</si>
  <si>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</si>
  <si>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</si>
  <si>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</si>
  <si>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</si>
  <si>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</si>
  <si>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</si>
  <si>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</si>
  <si>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</si>
  <si>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</si>
  <si>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</si>
  <si>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</si>
  <si>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</si>
  <si>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</si>
  <si>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</si>
  <si>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</si>
  <si>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</si>
  <si>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</si>
  <si>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</si>
  <si>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</si>
  <si>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</si>
  <si>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</si>
  <si>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</si>
  <si>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</si>
  <si>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</si>
  <si>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</si>
  <si>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</si>
  <si>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</si>
  <si>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</si>
  <si>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</si>
  <si>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</si>
  <si>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</si>
  <si>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</si>
  <si>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</si>
  <si>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</si>
  <si>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</si>
  <si>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</si>
  <si>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</si>
  <si>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</si>
  <si>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</si>
  <si>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</si>
  <si>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</si>
  <si>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</si>
  <si>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</si>
  <si>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</si>
  <si>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</si>
  <si>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</si>
  <si>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</si>
  <si>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</si>
  <si>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</si>
  <si>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</si>
  <si>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</si>
  <si>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</si>
  <si>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</si>
  <si>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</si>
  <si>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</si>
  <si>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</si>
  <si>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</si>
  <si>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</si>
  <si>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</si>
  <si>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</si>
  <si>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</si>
  <si>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</si>
  <si>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</si>
  <si>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</si>
  <si>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</si>
  <si>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</si>
  <si>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</si>
  <si>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</si>
  <si>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</si>
  <si>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</si>
  <si>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</si>
  <si>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</si>
  <si>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</si>
  <si>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</si>
  <si>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</si>
  <si>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</si>
  <si>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</si>
  <si>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</si>
  <si>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</si>
  <si>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</si>
  <si>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</si>
  <si>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</si>
  <si>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</si>
  <si>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</si>
  <si>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</si>
  <si>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</si>
  <si>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</si>
  <si>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</si>
  <si>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</si>
  <si>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</si>
  <si>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</si>
  <si>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</si>
  <si>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</si>
  <si>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</si>
  <si>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</si>
  <si>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</si>
  <si>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</si>
  <si>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</si>
  <si>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</si>
  <si>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</si>
  <si>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</si>
  <si>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</si>
  <si>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</si>
  <si>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</si>
  <si>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</si>
  <si>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</si>
  <si>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</si>
  <si>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</si>
  <si>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</si>
  <si>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</si>
  <si>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</si>
  <si>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</si>
  <si>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</si>
  <si>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</si>
  <si>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</si>
  <si>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</si>
  <si>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</si>
  <si>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</si>
  <si>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</si>
  <si>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</si>
  <si>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</si>
  <si>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</si>
  <si>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</si>
  <si>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</si>
  <si>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</si>
  <si>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</si>
  <si>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</si>
  <si>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</si>
  <si>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</si>
  <si>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</si>
  <si>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</si>
  <si>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</si>
  <si>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</si>
  <si>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</si>
  <si>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</si>
  <si>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</si>
  <si>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</si>
  <si>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</si>
  <si>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</si>
  <si>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</si>
  <si>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</si>
  <si>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</si>
  <si>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</si>
  <si>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</si>
  <si>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</si>
  <si>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</si>
  <si>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</si>
  <si>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</si>
  <si>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</si>
  <si>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</si>
  <si>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</si>
  <si>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</si>
  <si>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</si>
  <si>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</si>
  <si>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</si>
  <si>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</si>
  <si>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</si>
  <si>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</si>
  <si>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</si>
  <si>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</si>
  <si>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</si>
  <si>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</si>
  <si>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</si>
  <si>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</si>
  <si>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</si>
  <si>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</si>
  <si>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</si>
  <si>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</si>
  <si>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</si>
  <si>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</si>
  <si>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</si>
  <si>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</si>
  <si>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</si>
  <si>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</si>
  <si>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</si>
  <si>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</si>
  <si>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</si>
  <si>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</si>
  <si>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</si>
  <si>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</si>
  <si>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</si>
  <si>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</si>
  <si>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</si>
  <si>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</si>
  <si>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</si>
  <si>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</si>
  <si>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</si>
  <si>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</si>
  <si>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</si>
  <si>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</si>
  <si>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</si>
  <si>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</si>
  <si>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</si>
  <si>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</si>
  <si>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</si>
  <si>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</si>
  <si>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</si>
  <si>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</si>
  <si>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</si>
  <si>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</si>
  <si>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</si>
  <si>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</si>
  <si>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</si>
  <si>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</si>
  <si>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</si>
  <si>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</si>
  <si>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</si>
  <si>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</si>
  <si>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</si>
  <si>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</si>
  <si>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</si>
  <si>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</si>
  <si>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</si>
  <si>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</si>
  <si>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</si>
  <si>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</si>
  <si>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</si>
  <si>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</si>
  <si>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</si>
  <si>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</si>
  <si>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</si>
  <si>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</si>
  <si>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</si>
  <si>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</si>
  <si>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</si>
  <si>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</si>
  <si>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</si>
  <si>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</si>
  <si>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</si>
  <si>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</si>
  <si>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</si>
  <si>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</si>
  <si>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</si>
  <si>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</si>
  <si>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</si>
  <si>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</si>
  <si>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</si>
  <si>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</si>
  <si>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</si>
  <si>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</si>
  <si>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</si>
  <si>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</si>
  <si>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</si>
  <si>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</si>
  <si>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</si>
  <si>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</si>
  <si>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</si>
  <si>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</si>
  <si>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</si>
  <si>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</si>
  <si>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</si>
  <si>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</si>
  <si>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</si>
  <si>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</si>
  <si>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</si>
  <si>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</si>
  <si>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</si>
  <si>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</si>
  <si>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</si>
  <si>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</si>
  <si>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</si>
  <si>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</si>
  <si>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</si>
  <si>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</si>
  <si>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</si>
  <si>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</si>
  <si>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</si>
  <si>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</si>
  <si>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</si>
  <si>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</si>
  <si>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</si>
  <si>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</si>
  <si>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</si>
  <si>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</si>
  <si>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</si>
  <si>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</si>
  <si>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</si>
  <si>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</si>
  <si>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</si>
  <si>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</si>
  <si>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</si>
  <si>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</si>
  <si>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</si>
  <si>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</si>
  <si>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</si>
  <si>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</si>
  <si>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</si>
  <si>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</si>
  <si>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</si>
  <si>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</si>
  <si>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</si>
  <si>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</si>
  <si>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</si>
  <si>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</si>
  <si>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</si>
  <si>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</si>
  <si>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</si>
  <si>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</si>
  <si>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</si>
  <si>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</si>
  <si>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</si>
  <si>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</si>
  <si>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</si>
  <si>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</si>
  <si>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</si>
  <si>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</si>
  <si>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</si>
  <si>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</si>
  <si>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</si>
  <si>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</si>
  <si>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</si>
  <si>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</si>
  <si>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</si>
  <si>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</si>
  <si>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</si>
  <si>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</si>
  <si>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</si>
  <si>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</si>
  <si>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</si>
  <si>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</si>
  <si>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</si>
  <si>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</si>
  <si>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</si>
  <si>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</si>
  <si>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</si>
  <si>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</si>
  <si>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</si>
  <si>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</si>
  <si>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</si>
  <si>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</si>
  <si>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</si>
  <si>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</si>
  <si>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</si>
  <si>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</si>
  <si>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</si>
  <si>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</si>
  <si>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</si>
  <si>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</si>
  <si>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</si>
  <si>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</si>
  <si>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</si>
  <si>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</si>
  <si>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</si>
  <si>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</si>
  <si>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</si>
  <si>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</si>
  <si>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</si>
  <si>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</si>
  <si>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</si>
  <si>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</si>
  <si>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</si>
  <si>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</si>
  <si>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</si>
  <si>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</si>
  <si>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</si>
  <si>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</si>
  <si>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</si>
  <si>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</si>
  <si>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</si>
  <si>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</si>
  <si>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</si>
  <si>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</si>
  <si>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</si>
  <si>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</si>
  <si>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</si>
  <si>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</si>
  <si>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</si>
  <si>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</si>
  <si>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</si>
  <si>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</si>
  <si>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</si>
  <si>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</si>
  <si>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</si>
  <si>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</si>
  <si>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</si>
  <si>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</si>
  <si>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</si>
  <si>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</si>
  <si>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</si>
  <si>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</si>
  <si>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</si>
  <si>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</si>
  <si>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</si>
  <si>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</si>
  <si>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</si>
  <si>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</si>
  <si>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</si>
  <si>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</si>
  <si>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</si>
  <si>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</si>
  <si>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</si>
  <si>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</si>
  <si>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</si>
  <si>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</si>
  <si>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</si>
  <si>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</si>
  <si>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</si>
  <si>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</si>
  <si>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</si>
  <si>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</si>
  <si>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</si>
  <si>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</si>
  <si>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</si>
  <si>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</si>
  <si>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</si>
  <si>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</si>
  <si>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</si>
  <si>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</si>
  <si>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</si>
  <si>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</si>
  <si>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</si>
  <si>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</si>
  <si>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</si>
  <si>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</si>
  <si>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</si>
  <si>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</si>
  <si>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</si>
  <si>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</si>
  <si>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</si>
  <si>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</si>
  <si>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</si>
  <si>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</si>
  <si>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</si>
  <si>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</si>
  <si>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</si>
  <si>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</si>
  <si>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</si>
  <si>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</si>
  <si>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</si>
  <si>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</si>
  <si>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</si>
  <si>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</si>
  <si>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</si>
  <si>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</si>
  <si>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</si>
  <si>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</si>
  <si>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</si>
  <si>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</si>
  <si>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</si>
  <si>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</si>
  <si>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</si>
  <si>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</si>
  <si>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</si>
  <si>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</si>
  <si>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</si>
  <si>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</si>
  <si>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</si>
  <si>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</si>
  <si>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</si>
  <si>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</si>
  <si>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</si>
  <si>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</si>
  <si>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</si>
  <si>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</si>
  <si>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</si>
  <si>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</si>
  <si>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</si>
  <si>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</si>
  <si>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</si>
  <si>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</si>
  <si>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</si>
  <si>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</si>
  <si>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</si>
  <si>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</si>
  <si>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</si>
  <si>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</si>
  <si>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</si>
  <si>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</si>
  <si>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</si>
  <si>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</si>
  <si>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</si>
  <si>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</si>
  <si>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</si>
  <si>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</si>
  <si>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</si>
  <si>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</si>
  <si>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</si>
  <si>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</si>
  <si>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</si>
  <si>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</si>
  <si>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</si>
  <si>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</si>
  <si>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</si>
  <si>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</si>
  <si>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</si>
  <si>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</si>
  <si>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</si>
  <si>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</si>
  <si>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</si>
  <si>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</si>
  <si>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</si>
  <si>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</si>
  <si>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</si>
  <si>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</si>
  <si>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</si>
  <si>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</si>
  <si>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</si>
  <si>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</si>
  <si>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</si>
  <si>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</si>
  <si>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</si>
  <si>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</si>
  <si>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</si>
  <si>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</si>
  <si>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</si>
  <si>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</si>
  <si>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</si>
  <si>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</si>
  <si>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</si>
  <si>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</si>
  <si>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</si>
  <si>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</si>
  <si>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</si>
  <si>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</si>
  <si>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</si>
  <si>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</si>
  <si>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</si>
  <si>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</si>
  <si>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</si>
  <si>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</si>
  <si>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</si>
  <si>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</si>
  <si>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</si>
  <si>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</si>
  <si>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</si>
  <si>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</si>
  <si>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</si>
  <si>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</si>
  <si>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</si>
  <si>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</si>
  <si>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</si>
  <si>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</si>
  <si>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</si>
  <si>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</si>
  <si>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</si>
  <si>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</si>
  <si>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</si>
  <si>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</si>
  <si>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</si>
  <si>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</si>
  <si>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</si>
  <si>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</si>
  <si>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</si>
  <si>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</si>
  <si>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</si>
  <si>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</si>
  <si>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</si>
  <si>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</si>
  <si>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</si>
  <si>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</si>
  <si>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</si>
  <si>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</si>
  <si>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</si>
  <si>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</si>
  <si>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</si>
  <si>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</si>
  <si>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</si>
  <si>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</si>
  <si>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</si>
  <si>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</si>
  <si>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</si>
  <si>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</si>
  <si>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</si>
  <si>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</si>
  <si>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</si>
  <si>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</si>
  <si>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</si>
  <si>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</si>
  <si>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</si>
  <si>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</si>
  <si>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</si>
  <si>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</si>
  <si>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</si>
  <si>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</si>
  <si>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</si>
  <si>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</si>
  <si>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</si>
  <si>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</si>
  <si>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</si>
  <si>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</si>
  <si>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</si>
  <si>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</si>
  <si>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</si>
  <si>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</si>
  <si>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</si>
  <si>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</si>
  <si>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</si>
  <si>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</si>
  <si>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</si>
  <si>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</si>
  <si>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</si>
  <si>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</si>
  <si>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</si>
  <si>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</si>
  <si>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</si>
  <si>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</si>
  <si>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</si>
  <si>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</si>
  <si>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</si>
  <si>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</si>
  <si>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</si>
  <si>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</si>
  <si>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</si>
  <si>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</si>
  <si>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</si>
  <si>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</si>
  <si>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</si>
  <si>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</si>
  <si>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</si>
  <si>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</si>
  <si>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</si>
  <si>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</si>
  <si>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</si>
  <si>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</si>
  <si>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</si>
  <si>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</si>
  <si>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</si>
  <si>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</si>
  <si>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</si>
  <si>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</si>
  <si>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</si>
  <si>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</si>
  <si>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</si>
  <si>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</si>
  <si>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</si>
  <si>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</si>
  <si>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</si>
  <si>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</si>
  <si>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</si>
  <si>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</si>
  <si>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</si>
  <si>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</si>
  <si>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</si>
  <si>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</si>
  <si>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</si>
  <si>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</si>
  <si>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</si>
  <si>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</si>
  <si>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</si>
  <si>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</si>
  <si>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</si>
  <si>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</si>
  <si>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</si>
  <si>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</si>
  <si>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</si>
  <si>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</si>
  <si>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</si>
  <si>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</si>
  <si>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</si>
  <si>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</si>
  <si>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</si>
  <si>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</si>
  <si>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</si>
  <si>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</si>
  <si>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</si>
  <si>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</si>
  <si>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</si>
  <si>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</si>
  <si>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</si>
  <si>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</si>
  <si>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</si>
  <si>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</si>
  <si>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</si>
  <si>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</si>
  <si>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</si>
  <si>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</si>
  <si>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</si>
  <si>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</si>
  <si>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</si>
  <si>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</si>
  <si>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</si>
  <si>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</si>
  <si>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</si>
  <si>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</si>
  <si>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</si>
  <si>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</si>
  <si>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</si>
  <si>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</si>
  <si>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</si>
  <si>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</si>
  <si>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</si>
  <si>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</si>
  <si>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</si>
  <si>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</si>
  <si>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</si>
  <si>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</si>
  <si>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</si>
  <si>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</si>
  <si>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</si>
  <si>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</si>
  <si>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</si>
  <si>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</si>
  <si>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</si>
  <si>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</si>
  <si>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</si>
  <si>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</si>
  <si>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</si>
  <si>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</si>
  <si>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</si>
  <si>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</si>
  <si>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</si>
  <si>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</si>
  <si>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</si>
  <si>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</si>
  <si>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</si>
  <si>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</si>
  <si>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</si>
  <si>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</si>
  <si>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</si>
  <si>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</si>
  <si>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</si>
  <si>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</si>
  <si>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</si>
  <si>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</si>
  <si>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</si>
  <si>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</si>
  <si>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</si>
  <si>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</si>
  <si>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</si>
  <si>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</si>
  <si>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</si>
  <si>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</si>
  <si>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</si>
  <si>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</si>
  <si>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</si>
  <si>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</si>
  <si>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</si>
  <si>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</si>
  <si>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</si>
  <si>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</si>
  <si>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</si>
  <si>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</si>
  <si>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</si>
  <si>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</si>
  <si>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</si>
  <si>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</si>
  <si>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</si>
  <si>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</si>
  <si>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</si>
  <si>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</si>
  <si>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</si>
  <si>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</si>
  <si>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</si>
  <si>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</si>
  <si>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</si>
  <si>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</si>
  <si>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</si>
  <si>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</si>
  <si>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</si>
  <si>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</si>
  <si>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</si>
  <si>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</si>
  <si>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</si>
  <si>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</si>
  <si>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</si>
  <si>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</si>
  <si>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</si>
  <si>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</si>
  <si>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</si>
  <si>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</si>
  <si>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</si>
  <si>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</si>
  <si>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</si>
  <si>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</si>
  <si>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</si>
  <si>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</si>
  <si>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</si>
  <si>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</si>
  <si>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</si>
  <si>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</si>
  <si>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</si>
  <si>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</si>
  <si>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</si>
  <si>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</si>
  <si>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</si>
  <si>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</si>
  <si>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</si>
  <si>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</si>
  <si>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</si>
  <si>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</si>
  <si>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</si>
  <si>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</si>
  <si>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</si>
  <si>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</si>
  <si>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</si>
  <si>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</si>
  <si>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</si>
  <si>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</si>
  <si>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</si>
  <si>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</si>
  <si>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</si>
  <si>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</si>
  <si>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</si>
  <si>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</si>
  <si>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</si>
  <si>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</si>
  <si>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</si>
  <si>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</si>
  <si>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</si>
  <si>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</si>
  <si>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</si>
  <si>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</si>
  <si>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</si>
  <si>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</si>
  <si>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</si>
  <si>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</si>
  <si>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</si>
  <si>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</si>
  <si>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</si>
  <si>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</si>
  <si>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</si>
  <si>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</si>
  <si>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</si>
  <si>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</si>
  <si>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</si>
  <si>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</si>
  <si>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</si>
  <si>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</si>
  <si>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</si>
  <si>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</si>
  <si>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</si>
  <si>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</si>
  <si>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</si>
  <si>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</si>
  <si>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</si>
  <si>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</si>
  <si>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</si>
  <si>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</si>
  <si>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</si>
  <si>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</si>
  <si>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</si>
  <si>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</si>
  <si>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</si>
  <si>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</si>
  <si>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</si>
  <si>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</si>
  <si>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</si>
  <si>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</si>
  <si>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</si>
  <si>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</si>
  <si>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</si>
  <si>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</si>
  <si>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</si>
  <si>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</si>
  <si>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</si>
  <si>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</si>
  <si>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</si>
  <si>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</si>
  <si>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</si>
  <si>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</si>
  <si>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</si>
  <si>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</si>
  <si>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</si>
  <si>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</si>
  <si>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</si>
  <si>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</si>
  <si>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</si>
  <si>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</si>
  <si>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</si>
  <si>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</si>
  <si>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</si>
  <si>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</si>
  <si>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</si>
  <si>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</si>
  <si>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</si>
  <si>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</si>
  <si>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</si>
  <si>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</si>
  <si>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</si>
  <si>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</si>
  <si>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</si>
  <si>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</si>
  <si>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</si>
  <si>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</si>
  <si>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</si>
  <si>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</si>
  <si>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</si>
  <si>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</si>
  <si>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</si>
  <si>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</si>
  <si>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</si>
  <si>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</si>
  <si>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</si>
  <si>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</si>
  <si>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</si>
  <si>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</si>
  <si>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</si>
  <si>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</si>
  <si>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</si>
  <si>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</si>
  <si>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</si>
  <si>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</si>
  <si>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</si>
  <si>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</si>
  <si>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</si>
  <si>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</si>
  <si>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</si>
  <si>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</si>
  <si>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</si>
  <si>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</si>
  <si>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</si>
  <si>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</si>
  <si>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</si>
  <si>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</si>
  <si>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</si>
  <si>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</si>
  <si>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</si>
  <si>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</si>
  <si>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</si>
  <si>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</si>
  <si>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</si>
  <si>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</si>
  <si>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</si>
  <si>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</si>
  <si>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</si>
  <si>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</si>
  <si>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</si>
  <si>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</si>
  <si>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</si>
  <si>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</si>
  <si>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</si>
  <si>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</si>
  <si>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</si>
  <si>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</si>
  <si>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</si>
  <si>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</si>
  <si>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</si>
  <si>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</si>
  <si>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</si>
  <si>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</si>
  <si>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</si>
  <si>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</si>
  <si>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</si>
  <si>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</si>
  <si>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</si>
  <si>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</si>
  <si>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</si>
  <si>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</si>
  <si>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</si>
  <si>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</si>
  <si>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</si>
  <si>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</si>
  <si>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</si>
  <si>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</si>
  <si>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</si>
  <si>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</si>
  <si>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</si>
  <si>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</si>
  <si>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</si>
  <si>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</si>
  <si>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</si>
  <si>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</si>
  <si>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</si>
  <si>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</si>
  <si>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</si>
  <si>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</si>
  <si>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</si>
  <si>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</si>
  <si>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</si>
  <si>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</si>
  <si>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</si>
  <si>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</si>
  <si>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</si>
  <si>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</si>
  <si>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</si>
  <si>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</si>
  <si>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</si>
  <si>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</si>
  <si>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</si>
  <si>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</si>
  <si>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</si>
  <si>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</si>
  <si>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</si>
  <si>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</si>
  <si>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</si>
  <si>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</si>
  <si>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</si>
  <si>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</si>
  <si>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</si>
  <si>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</si>
  <si>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</si>
  <si>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</si>
  <si>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</si>
  <si>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</si>
  <si>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</si>
  <si>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</si>
  <si>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</si>
  <si>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</si>
  <si>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</si>
  <si>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</si>
  <si>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</si>
  <si>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</si>
  <si>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</si>
  <si>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</si>
  <si>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</si>
  <si>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</si>
  <si>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</si>
  <si>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</si>
  <si>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</si>
  <si>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</si>
  <si>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</si>
  <si>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</si>
  <si>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</si>
  <si>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</si>
  <si>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</si>
  <si>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</si>
  <si>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</si>
  <si>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</si>
  <si>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</si>
  <si>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</si>
  <si>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</si>
  <si>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</si>
  <si>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</si>
  <si>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</si>
  <si>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</si>
  <si>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</si>
  <si>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</si>
  <si>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</si>
  <si>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</si>
  <si>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</si>
  <si>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</si>
  <si>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</si>
  <si>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</si>
  <si>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</si>
  <si>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</si>
  <si>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</si>
  <si>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</si>
  <si>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</si>
  <si>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</si>
  <si>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</si>
  <si>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</si>
  <si>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</si>
  <si>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</si>
  <si>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</si>
  <si>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</si>
  <si>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</si>
  <si>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</si>
  <si>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</si>
  <si>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</si>
  <si>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</si>
  <si>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</si>
  <si>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</si>
  <si>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</si>
  <si>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</si>
  <si>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</si>
  <si>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</si>
  <si>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</si>
  <si>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</si>
  <si>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</si>
  <si>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</si>
  <si>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</si>
  <si>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</si>
  <si>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</si>
  <si>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</si>
  <si>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</si>
  <si>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</si>
  <si>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</si>
  <si>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</si>
  <si>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</si>
  <si>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</si>
  <si>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</si>
  <si>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</si>
  <si>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</si>
  <si>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</si>
  <si>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</si>
  <si>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</si>
  <si>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</si>
  <si>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</si>
  <si>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</si>
  <si>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</si>
  <si>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</si>
  <si>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</si>
  <si>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</si>
  <si>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</si>
  <si>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</si>
  <si>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</si>
  <si>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</si>
  <si>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</si>
  <si>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</si>
  <si>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</si>
  <si>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</si>
  <si>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</si>
  <si>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</si>
  <si>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</si>
  <si>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</si>
  <si>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</si>
  <si>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</si>
  <si>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</si>
  <si>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</si>
  <si>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</si>
  <si>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</si>
  <si>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</si>
  <si>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</si>
  <si>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</si>
  <si>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</si>
  <si>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</si>
  <si>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</si>
  <si>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</si>
  <si>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</si>
  <si>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</si>
  <si>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</si>
  <si>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</si>
  <si>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</si>
  <si>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</si>
  <si>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</si>
  <si>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</si>
  <si>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</si>
  <si>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</si>
  <si>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</si>
  <si>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</si>
  <si>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</si>
  <si>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</si>
  <si>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</si>
  <si>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</si>
  <si>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</si>
  <si>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</si>
  <si>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</si>
  <si>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</si>
  <si>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</si>
  <si>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</si>
  <si>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</si>
  <si>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</si>
  <si>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</si>
  <si>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</si>
  <si>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</si>
  <si>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</si>
  <si>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</si>
  <si>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</si>
  <si>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</si>
  <si>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</si>
  <si>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</si>
  <si>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</si>
  <si>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</si>
  <si>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</si>
  <si>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</si>
  <si>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</si>
  <si>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</si>
  <si>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</si>
  <si>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</si>
  <si>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</si>
  <si>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</si>
  <si>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</si>
  <si>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</si>
  <si>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</si>
  <si>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</si>
  <si>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</si>
  <si>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</si>
  <si>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</si>
  <si>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</si>
  <si>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</si>
  <si>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</si>
  <si>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</si>
  <si>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</si>
  <si>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</si>
  <si>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</si>
  <si>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</si>
  <si>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</si>
  <si>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</si>
  <si>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</si>
  <si>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</si>
  <si>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</si>
  <si>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</si>
  <si>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</si>
  <si>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</si>
  <si>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</si>
  <si>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</si>
  <si>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</si>
  <si>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</si>
  <si>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</si>
  <si>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</si>
  <si>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</si>
  <si>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</si>
  <si>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</si>
  <si>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</si>
  <si>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</si>
  <si>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</si>
  <si>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</si>
  <si>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</si>
  <si>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</si>
  <si>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</si>
  <si>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</si>
  <si>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</si>
  <si>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</si>
  <si>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</si>
  <si>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</si>
  <si>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</si>
  <si>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</si>
  <si>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</si>
  <si>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</si>
  <si>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</si>
  <si>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</si>
  <si>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</si>
  <si>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</si>
  <si>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</si>
  <si>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</si>
  <si>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</si>
  <si>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</si>
  <si>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</si>
  <si>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</si>
  <si>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</si>
  <si>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</si>
  <si>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</si>
  <si>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</si>
  <si>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</si>
  <si>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</si>
  <si>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</si>
  <si>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</si>
  <si>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</si>
  <si>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</si>
  <si>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</si>
  <si>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</si>
  <si>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</si>
  <si>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</si>
  <si>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</si>
  <si>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</si>
  <si>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</si>
  <si>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</si>
  <si>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</si>
  <si>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</si>
  <si>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</si>
  <si>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</si>
  <si>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</si>
  <si>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</si>
  <si>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</si>
  <si>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</si>
  <si>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</si>
  <si>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</si>
  <si>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</si>
  <si>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</si>
  <si>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</si>
  <si>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</si>
  <si>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</si>
  <si>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</si>
  <si>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</si>
  <si>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</si>
  <si>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</si>
  <si>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</si>
  <si>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</si>
  <si>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</si>
  <si>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</si>
  <si>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</si>
  <si>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</si>
  <si>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</si>
  <si>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</si>
  <si>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</si>
  <si>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</si>
  <si>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</si>
  <si>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</si>
  <si>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</si>
  <si>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</si>
  <si>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</si>
  <si>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</si>
  <si>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</si>
  <si>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</si>
  <si>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</si>
  <si>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</si>
  <si>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</si>
  <si>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</si>
  <si>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</si>
  <si>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</si>
  <si>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</si>
  <si>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</si>
  <si>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</si>
  <si>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</si>
  <si>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</si>
  <si>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</si>
  <si>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</si>
  <si>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</si>
  <si>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</si>
  <si>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</si>
  <si>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</si>
  <si>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</si>
  <si>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</si>
  <si>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</si>
  <si>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</si>
  <si>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</si>
  <si>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</si>
  <si>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</si>
  <si>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</si>
  <si>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</si>
  <si>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</si>
  <si>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</si>
  <si>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</si>
  <si>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</si>
  <si>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</si>
  <si>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</si>
  <si>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</si>
  <si>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</si>
  <si>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</si>
  <si>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</si>
  <si>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</si>
  <si>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</si>
  <si>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</si>
  <si>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</si>
  <si>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</si>
  <si>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</si>
  <si>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</si>
  <si>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</si>
  <si>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</si>
  <si>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</si>
  <si>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</si>
  <si>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</si>
  <si>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</si>
  <si>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</si>
  <si>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</si>
  <si>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</si>
  <si>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</si>
  <si>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</si>
  <si>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</si>
  <si>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</si>
  <si>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</si>
  <si>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</si>
  <si>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</si>
  <si>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</si>
  <si>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</si>
  <si>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</si>
  <si>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</si>
  <si>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</si>
  <si>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</si>
  <si>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</si>
  <si>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</si>
  <si>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</si>
  <si>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</si>
  <si>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</si>
  <si>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</si>
  <si>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</si>
  <si>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</si>
  <si>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</si>
  <si>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</si>
  <si>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</si>
  <si>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</si>
  <si>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</si>
  <si>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</si>
  <si>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</si>
  <si>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</si>
  <si>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</si>
  <si>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</si>
  <si>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</si>
  <si>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</si>
  <si>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</si>
  <si>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</si>
  <si>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</si>
  <si>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</si>
  <si>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</si>
  <si>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</si>
  <si>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</si>
  <si>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</si>
  <si>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</si>
  <si>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</si>
  <si>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</si>
  <si>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</si>
  <si>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</si>
  <si>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</si>
  <si>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</si>
  <si>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</si>
  <si>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</si>
  <si>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</si>
  <si>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</si>
  <si>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</si>
  <si>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</si>
  <si>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</si>
  <si>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</si>
  <si>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</si>
  <si>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</si>
  <si>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</si>
  <si>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</si>
  <si>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</si>
  <si>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</si>
  <si>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</si>
  <si>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</si>
  <si>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</si>
  <si>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</si>
  <si>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</si>
  <si>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</si>
  <si>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</si>
  <si>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</si>
  <si>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</si>
  <si>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</si>
  <si>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</si>
  <si>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</si>
  <si>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</si>
  <si>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</si>
  <si>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</si>
  <si>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</si>
  <si>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</si>
  <si>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</si>
  <si>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</si>
  <si>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</si>
  <si>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</si>
  <si>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</si>
  <si>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</si>
  <si>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</si>
  <si>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</si>
  <si>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</si>
  <si>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</si>
  <si>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</si>
  <si>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</si>
  <si>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</si>
  <si>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</si>
  <si>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</si>
  <si>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</si>
  <si>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</si>
  <si>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</si>
  <si>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</si>
  <si>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</si>
  <si>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</si>
  <si>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</si>
  <si>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</si>
  <si>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</si>
  <si>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</si>
  <si>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</si>
  <si>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</si>
  <si>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</si>
  <si>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</si>
  <si>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</si>
  <si>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</si>
  <si>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</si>
  <si>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</si>
  <si>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</si>
  <si>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</si>
  <si>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</si>
  <si>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</si>
  <si>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</si>
  <si>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</si>
  <si>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</si>
  <si>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</si>
  <si>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</si>
  <si>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</si>
  <si>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</si>
  <si>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</si>
  <si>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</si>
  <si>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</si>
  <si>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</si>
  <si>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</si>
  <si>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</si>
  <si>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</si>
  <si>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</si>
  <si>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</si>
  <si>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</si>
  <si>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</si>
  <si>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</si>
  <si>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</si>
  <si>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</si>
  <si>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</si>
  <si>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</si>
  <si>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</si>
  <si>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</si>
  <si>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</si>
  <si>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</si>
  <si>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</si>
  <si>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</si>
  <si>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</si>
  <si>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</si>
  <si>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</si>
  <si>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</si>
  <si>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</si>
  <si>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</si>
  <si>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</si>
  <si>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</si>
  <si>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</si>
  <si>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</si>
  <si>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</si>
  <si>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</si>
  <si>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</si>
  <si>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</si>
  <si>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</si>
  <si>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</si>
  <si>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</si>
  <si>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</si>
  <si>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</si>
  <si>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</si>
  <si>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</si>
  <si>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</si>
  <si>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</si>
  <si>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</si>
  <si>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</si>
  <si>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</si>
  <si>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</si>
  <si>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</si>
  <si>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</si>
  <si>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</si>
  <si>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</si>
  <si>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</si>
  <si>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</si>
  <si>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</si>
  <si>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</si>
  <si>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</si>
  <si>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</si>
  <si>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</si>
  <si>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</si>
  <si>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</si>
  <si>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</si>
  <si>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</si>
  <si>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</si>
  <si>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</si>
  <si>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</si>
  <si>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</si>
  <si>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</si>
  <si>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</si>
  <si>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</si>
  <si>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</si>
  <si>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</si>
  <si>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</si>
  <si>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</si>
  <si>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</si>
  <si>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</si>
  <si>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</si>
  <si>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</si>
  <si>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</si>
  <si>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</si>
  <si>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</si>
  <si>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</si>
  <si>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</si>
  <si>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</si>
  <si>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</si>
  <si>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</si>
  <si>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</si>
  <si>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</si>
  <si>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</si>
  <si>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</si>
  <si>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</si>
  <si>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</si>
  <si>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</si>
  <si>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</si>
  <si>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</si>
  <si>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</si>
  <si>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</si>
  <si>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</si>
  <si>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</si>
  <si>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</si>
  <si>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</si>
  <si>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</si>
  <si>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</si>
  <si>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</si>
  <si>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</si>
  <si>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</si>
  <si>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</si>
  <si>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</si>
  <si>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</si>
  <si>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</si>
  <si>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</si>
  <si>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</si>
  <si>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</si>
  <si>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</si>
  <si>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</si>
  <si>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</si>
  <si>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</si>
  <si>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</si>
  <si>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</si>
  <si>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</si>
  <si>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</si>
  <si>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</si>
  <si>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</si>
  <si>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</si>
  <si>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</si>
  <si>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</si>
  <si>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</si>
  <si>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</si>
  <si>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</si>
  <si>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</si>
  <si>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</si>
  <si>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</si>
  <si>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</si>
  <si>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</si>
  <si>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</si>
  <si>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</si>
  <si>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</si>
  <si>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</si>
  <si>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</si>
  <si>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</si>
  <si>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</si>
  <si>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</si>
  <si>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</si>
  <si>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</si>
  <si>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</si>
  <si>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</si>
  <si>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</si>
  <si>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</si>
  <si>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</si>
  <si>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</si>
  <si>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</si>
  <si>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</si>
  <si>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</si>
  <si>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</si>
  <si>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</si>
  <si>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</si>
  <si>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</si>
  <si>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</si>
  <si>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</si>
  <si>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</si>
  <si>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</si>
  <si>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</si>
  <si>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</si>
  <si>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</si>
  <si>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</si>
  <si>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</si>
  <si>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</si>
  <si>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</si>
  <si>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</si>
  <si>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</si>
  <si>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</si>
  <si>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</si>
  <si>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</si>
  <si>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</si>
  <si>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</si>
  <si>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</si>
  <si>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</si>
  <si>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</si>
  <si>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</si>
  <si>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</si>
  <si>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</si>
  <si>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</si>
  <si>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</si>
  <si>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</si>
  <si>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</si>
  <si>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</si>
  <si>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</si>
  <si>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</si>
  <si>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</si>
  <si>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</si>
  <si>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</si>
  <si>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</si>
  <si>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</si>
  <si>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</si>
  <si>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</si>
  <si>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</si>
  <si>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</si>
  <si>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</si>
  <si>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</si>
  <si>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</si>
  <si>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</si>
  <si>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</si>
  <si>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</si>
  <si>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</si>
  <si>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</si>
  <si>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</si>
  <si>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</si>
  <si>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</si>
  <si>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</si>
  <si>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</si>
  <si>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</si>
  <si>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</si>
  <si>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</si>
  <si>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</si>
  <si>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</si>
  <si>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</si>
  <si>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</si>
  <si>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</si>
  <si>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</si>
  <si>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</si>
  <si>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</si>
  <si>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</si>
  <si>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</si>
  <si>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</si>
  <si>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</si>
  <si>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</si>
  <si>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</si>
  <si>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</si>
  <si>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</si>
  <si>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</si>
  <si>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</si>
  <si>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</si>
  <si>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</si>
  <si>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</si>
  <si>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</si>
  <si>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</si>
  <si>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</si>
  <si>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</si>
  <si>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</si>
  <si>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</si>
  <si>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</si>
  <si>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</si>
  <si>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</si>
  <si>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</si>
  <si>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</si>
  <si>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</si>
  <si>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</si>
  <si>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</si>
  <si>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</si>
  <si>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</si>
  <si>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</si>
  <si>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</si>
  <si>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</si>
  <si>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</si>
  <si>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</si>
  <si>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</si>
  <si>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</si>
  <si>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</si>
  <si>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</si>
  <si>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</si>
  <si>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</si>
  <si>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</si>
  <si>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</si>
  <si>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</si>
  <si>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</si>
  <si>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</si>
  <si>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</si>
  <si>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</si>
  <si>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</si>
  <si>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</si>
  <si>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</si>
  <si>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</si>
  <si>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</si>
  <si>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</si>
  <si>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</si>
  <si>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</si>
  <si>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</si>
  <si>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</si>
  <si>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</si>
  <si>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</si>
  <si>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</si>
  <si>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</si>
  <si>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</si>
  <si>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</si>
  <si>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</si>
  <si>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</si>
  <si>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</si>
  <si>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</si>
  <si>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</si>
  <si>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</si>
  <si>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</si>
  <si>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</si>
  <si>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</si>
  <si>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</si>
  <si>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</si>
  <si>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</si>
  <si>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</si>
  <si>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</si>
  <si>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</si>
  <si>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</si>
  <si>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</si>
  <si>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</si>
  <si>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</si>
  <si>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</si>
  <si>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</si>
  <si>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</si>
  <si>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</si>
  <si>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</si>
  <si>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</si>
  <si>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</si>
  <si>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</si>
  <si>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</si>
  <si>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</si>
  <si>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</si>
  <si>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</si>
  <si>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</si>
  <si>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</si>
  <si>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</si>
  <si>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</si>
  <si>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</si>
  <si>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</si>
  <si>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</si>
  <si>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</si>
  <si>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</si>
  <si>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</si>
  <si>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</si>
  <si>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</si>
  <si>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</si>
  <si>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</si>
  <si>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</si>
  <si>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</si>
  <si>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</si>
  <si>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</si>
  <si>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</si>
  <si>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</si>
  <si>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</si>
  <si>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</si>
  <si>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</si>
  <si>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</si>
  <si>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</si>
  <si>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</si>
  <si>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</si>
  <si>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</si>
  <si>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</si>
  <si>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</si>
  <si>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</si>
  <si>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</si>
  <si>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</si>
  <si>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</si>
  <si>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</si>
  <si>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</si>
  <si>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</si>
  <si>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</si>
  <si>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</si>
  <si>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</si>
  <si>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</si>
  <si>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</si>
  <si>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</si>
  <si>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</si>
  <si>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</si>
  <si>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</si>
  <si>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</si>
  <si>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</si>
  <si>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</si>
  <si>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</si>
  <si>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</si>
  <si>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</si>
  <si>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</si>
  <si>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</si>
  <si>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</si>
  <si>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</si>
  <si>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</si>
  <si>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</si>
  <si>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</si>
  <si>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</si>
  <si>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</si>
  <si>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</si>
  <si>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</si>
  <si>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</si>
  <si>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</si>
  <si>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</si>
  <si>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</si>
  <si>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</si>
  <si>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</si>
  <si>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</si>
  <si>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</si>
  <si>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</si>
  <si>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</si>
  <si>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</si>
  <si>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</si>
  <si>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</si>
  <si>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</si>
  <si>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</si>
  <si>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</si>
  <si>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</si>
  <si>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</si>
  <si>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</si>
  <si>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</si>
  <si>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</si>
  <si>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</si>
  <si>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</si>
  <si>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</si>
  <si>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</si>
  <si>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</si>
  <si>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</si>
  <si>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</si>
  <si>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</si>
  <si>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</si>
  <si>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</si>
  <si>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</si>
  <si>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</si>
  <si>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</si>
  <si>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</si>
  <si>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</si>
  <si>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</si>
  <si>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</si>
  <si>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</si>
  <si>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</si>
  <si>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</si>
  <si>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</si>
  <si>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</si>
  <si>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</si>
  <si>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</si>
  <si>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</si>
  <si>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</si>
  <si>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</si>
  <si>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</si>
  <si>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</si>
  <si>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</si>
  <si>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</si>
  <si>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</si>
  <si>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</si>
  <si>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</si>
  <si>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</si>
  <si>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</si>
  <si>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</si>
  <si>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</si>
  <si>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</si>
  <si>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</si>
  <si>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</si>
  <si>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</si>
  <si>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</si>
  <si>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</si>
  <si>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</si>
  <si>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</si>
  <si>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</si>
  <si>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</si>
  <si>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</si>
  <si>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</si>
  <si>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</si>
  <si>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</si>
  <si>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</si>
  <si>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</si>
  <si>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</si>
  <si>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</si>
  <si>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</si>
  <si>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</si>
  <si>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</si>
  <si>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</si>
  <si>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</si>
  <si>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</si>
  <si>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</si>
  <si>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</si>
  <si>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</si>
  <si>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</si>
  <si>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</si>
  <si>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</si>
  <si>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</si>
  <si>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</si>
  <si>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</si>
  <si>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</si>
  <si>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</si>
  <si>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</si>
  <si>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</si>
  <si>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</si>
  <si>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</si>
  <si>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</si>
  <si>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</si>
  <si>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</si>
  <si>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</si>
  <si>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</si>
  <si>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</si>
  <si>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</si>
  <si>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</si>
  <si>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</si>
  <si>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</si>
  <si>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</si>
  <si>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</si>
  <si>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</si>
  <si>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</si>
  <si>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</si>
  <si>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</si>
  <si>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</si>
  <si>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</si>
  <si>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</si>
  <si>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</si>
  <si>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</si>
  <si>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</si>
  <si>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</si>
  <si>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</si>
  <si>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</si>
  <si>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</si>
  <si>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</si>
  <si>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</si>
  <si>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</si>
  <si>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</si>
  <si>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</si>
  <si>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</si>
  <si>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</si>
  <si>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</si>
  <si>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</si>
  <si>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</si>
  <si>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</si>
  <si>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</si>
  <si>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</si>
  <si>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</si>
  <si>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</si>
  <si>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</si>
  <si>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</si>
  <si>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</si>
  <si>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</si>
  <si>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</si>
  <si>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</si>
  <si>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</si>
  <si>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</si>
  <si>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</si>
  <si>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</si>
  <si>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</si>
  <si>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</si>
  <si>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</si>
  <si>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</si>
  <si>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</si>
  <si>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</si>
  <si>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</si>
  <si>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</si>
  <si>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</si>
  <si>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</si>
  <si>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</si>
  <si>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</si>
  <si>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</si>
  <si>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</si>
  <si>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</si>
  <si>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</si>
  <si>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</si>
  <si>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</si>
  <si>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</si>
  <si>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</si>
  <si>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</si>
  <si>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</si>
  <si>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</si>
  <si>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</si>
  <si>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</si>
  <si>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</si>
  <si>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</si>
  <si>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</si>
  <si>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</si>
  <si>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</si>
  <si>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</si>
  <si>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</si>
  <si>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</si>
  <si>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</si>
  <si>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</si>
  <si>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</si>
  <si>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</si>
  <si>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</si>
  <si>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</si>
  <si>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</si>
  <si>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</si>
  <si>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</si>
  <si>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</si>
  <si>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</si>
  <si>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</si>
  <si>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</si>
  <si>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</si>
  <si>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</si>
  <si>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</si>
  <si>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</si>
  <si>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</si>
  <si>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</si>
  <si>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</si>
  <si>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</si>
  <si>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</si>
  <si>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</si>
  <si>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</si>
  <si>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</si>
  <si>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</si>
  <si>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</si>
  <si>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</si>
  <si>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</si>
  <si>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</si>
  <si>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</si>
  <si>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</si>
  <si>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</si>
  <si>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</si>
  <si>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</si>
  <si>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</si>
  <si>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</si>
  <si>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</si>
  <si>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</si>
  <si>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</si>
  <si>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</si>
  <si>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</si>
  <si>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</si>
  <si>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</si>
  <si>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</si>
  <si>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</si>
  <si>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</si>
  <si>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</si>
  <si>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</si>
  <si>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</si>
  <si>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</si>
  <si>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</si>
  <si>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</si>
  <si>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</si>
  <si>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</si>
  <si>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</si>
  <si>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</si>
  <si>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</si>
  <si>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</si>
  <si>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</si>
  <si>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</si>
  <si>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</si>
  <si>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</si>
  <si>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</si>
  <si>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</si>
  <si>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</si>
  <si>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</si>
  <si>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</si>
  <si>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</si>
  <si>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</si>
  <si>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</si>
  <si>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</si>
  <si>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</si>
  <si>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</si>
  <si>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</si>
  <si>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</si>
  <si>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</si>
  <si>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</si>
  <si>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</si>
  <si>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</si>
  <si>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</si>
  <si>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</si>
  <si>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</si>
  <si>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</si>
  <si>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</si>
  <si>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</si>
  <si>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</si>
  <si>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</si>
  <si>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</si>
  <si>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</si>
  <si>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</si>
  <si>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</si>
  <si>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</si>
  <si>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</si>
  <si>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</si>
  <si>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</si>
  <si>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</si>
  <si>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</si>
  <si>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</si>
  <si>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</si>
  <si>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</si>
  <si>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</si>
  <si>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</si>
  <si>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</si>
  <si>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</si>
  <si>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</si>
  <si>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</si>
  <si>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</si>
  <si>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</si>
  <si>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</si>
  <si>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</si>
  <si>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</si>
  <si>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</si>
  <si>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</si>
  <si>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</si>
  <si>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</si>
  <si>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</si>
  <si>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</si>
  <si>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</si>
  <si>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</si>
  <si>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</si>
  <si>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</si>
  <si>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</si>
  <si>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</si>
  <si>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</si>
  <si>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</si>
  <si>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</si>
  <si>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</si>
  <si>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</si>
  <si>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</si>
  <si>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</si>
  <si>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</si>
  <si>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</si>
  <si>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</si>
  <si>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</si>
  <si>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</si>
  <si>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</si>
  <si>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</si>
  <si>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</si>
  <si>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</si>
  <si>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</si>
  <si>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</si>
  <si>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</si>
  <si>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</si>
  <si>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</si>
  <si>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</si>
  <si>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</si>
  <si>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</si>
  <si>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</si>
  <si>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</si>
  <si>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</si>
  <si>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</si>
  <si>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</si>
  <si>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</si>
  <si>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</si>
  <si>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</si>
  <si>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</si>
  <si>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</si>
  <si>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</si>
  <si>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</si>
  <si>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</si>
  <si>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</si>
  <si>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</si>
  <si>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</si>
  <si>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</si>
  <si>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</si>
  <si>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</si>
  <si>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</si>
  <si>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</si>
  <si>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</si>
  <si>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</si>
  <si>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</si>
  <si>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</si>
  <si>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</si>
  <si>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</si>
  <si>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</si>
  <si>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</si>
  <si>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</si>
  <si>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</si>
  <si>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</si>
  <si>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</si>
  <si>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</si>
  <si>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</si>
  <si>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</si>
  <si>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</si>
  <si>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</si>
  <si>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</si>
  <si>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</si>
  <si>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</si>
  <si>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</si>
  <si>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</si>
  <si>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</si>
  <si>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</si>
  <si>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</si>
  <si>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</si>
  <si>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</si>
  <si>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</si>
  <si>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</si>
  <si>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</si>
  <si>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</si>
  <si>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</si>
  <si>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</si>
  <si>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</si>
  <si>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</si>
  <si>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</si>
  <si>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</si>
  <si>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</si>
  <si>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</si>
  <si>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</si>
  <si>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</si>
  <si>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</si>
  <si>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</si>
  <si>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</si>
  <si>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</si>
  <si>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</si>
  <si>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</si>
  <si>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</si>
  <si>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</si>
  <si>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</si>
  <si>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</si>
  <si>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</si>
  <si>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</si>
  <si>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</si>
  <si>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</si>
  <si>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</si>
  <si>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</si>
  <si>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</si>
  <si>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</si>
  <si>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</si>
  <si>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</si>
  <si>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</si>
  <si>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</si>
  <si>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</si>
  <si>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</si>
  <si>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</si>
  <si>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</si>
  <si>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</si>
  <si>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</si>
  <si>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</si>
  <si>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</si>
  <si>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</si>
  <si>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</si>
  <si>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</si>
  <si>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</si>
  <si>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</si>
  <si>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</si>
  <si>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</si>
  <si>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</si>
  <si>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</si>
  <si>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</si>
  <si>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</si>
  <si>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</si>
  <si>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</si>
  <si>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</si>
  <si>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</si>
  <si>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</si>
  <si>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</si>
  <si>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</si>
  <si>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</si>
  <si>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</si>
  <si>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</si>
  <si>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</si>
  <si>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</si>
  <si>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</si>
  <si>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</si>
  <si>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</si>
  <si>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</si>
  <si>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</si>
  <si>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</si>
  <si>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</si>
  <si>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</si>
  <si>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</si>
  <si>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</si>
  <si>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</si>
  <si>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</si>
  <si>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</si>
  <si>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</si>
  <si>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</si>
  <si>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</si>
  <si>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</si>
  <si>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</si>
  <si>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</si>
  <si>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</si>
  <si>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</si>
  <si>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</si>
  <si>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</si>
  <si>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</si>
  <si>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</si>
  <si>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</si>
  <si>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</si>
  <si>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</si>
  <si>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</si>
  <si>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</si>
  <si>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</si>
  <si>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</si>
  <si>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</si>
  <si>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</si>
  <si>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</si>
  <si>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</si>
  <si>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</si>
  <si>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</si>
  <si>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</si>
  <si>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</si>
  <si>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</si>
  <si>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</si>
  <si>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</si>
  <si>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</si>
  <si>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</si>
  <si>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</si>
  <si>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</si>
  <si>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</si>
  <si>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</si>
  <si>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</si>
  <si>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</si>
  <si>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</si>
  <si>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</si>
  <si>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</si>
  <si>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</si>
  <si>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</si>
  <si>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</si>
  <si>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</si>
  <si>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</si>
  <si>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</si>
  <si>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</si>
  <si>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</si>
  <si>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</si>
  <si>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</si>
  <si>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</si>
  <si>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</si>
  <si>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</si>
  <si>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</si>
  <si>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</si>
  <si>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</si>
  <si>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</si>
  <si>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</si>
  <si>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</si>
  <si>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</si>
  <si>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</si>
  <si>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</si>
  <si>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</si>
  <si>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</si>
  <si>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</si>
  <si>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</si>
  <si>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</si>
  <si>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</si>
  <si>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</si>
  <si>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</si>
  <si>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</si>
  <si>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</si>
  <si>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</si>
  <si>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</si>
  <si>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</si>
  <si>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</si>
  <si>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</si>
  <si>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</si>
  <si>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</si>
  <si>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</si>
  <si>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</si>
  <si>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</si>
  <si>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</si>
  <si>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</si>
  <si>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</si>
  <si>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</si>
  <si>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</si>
  <si>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</si>
  <si>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</si>
  <si>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</si>
  <si>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</si>
  <si>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</si>
  <si>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</si>
  <si>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</si>
  <si>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</si>
  <si>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</si>
  <si>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</si>
  <si>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</si>
  <si>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</si>
  <si>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</si>
  <si>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</si>
  <si>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</si>
  <si>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</si>
  <si>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</si>
  <si>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</si>
  <si>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</si>
  <si>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</si>
  <si>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</si>
  <si>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</si>
  <si>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</si>
  <si>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</si>
  <si>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</si>
  <si>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</si>
  <si>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</si>
  <si>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</si>
  <si>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</si>
  <si>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</si>
  <si>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</si>
  <si>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</si>
  <si>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</si>
  <si>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</si>
  <si>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</si>
  <si>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</si>
  <si>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</si>
  <si>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</si>
  <si>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</si>
  <si>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</si>
  <si>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</si>
  <si>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</si>
  <si>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</si>
  <si>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</si>
  <si>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</si>
  <si>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</si>
  <si>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</si>
  <si>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</si>
  <si>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</si>
  <si>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</si>
  <si>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</si>
  <si>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</si>
  <si>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</si>
  <si>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</si>
  <si>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</si>
  <si>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</si>
  <si>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</si>
  <si>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</si>
  <si>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</si>
  <si>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</si>
  <si>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</si>
  <si>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</si>
  <si>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</si>
  <si>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</si>
  <si>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</si>
  <si>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</si>
  <si>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</si>
  <si>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</si>
  <si>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</si>
  <si>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</si>
  <si>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</si>
  <si>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</si>
  <si>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</si>
  <si>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</si>
  <si>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</si>
  <si>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</si>
  <si>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</si>
  <si>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</si>
  <si>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</si>
  <si>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</si>
  <si>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</si>
  <si>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</si>
  <si>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</si>
  <si>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</si>
  <si>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</si>
  <si>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</si>
  <si>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</si>
  <si>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</si>
  <si>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</si>
  <si>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</si>
  <si>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</si>
  <si>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</si>
  <si>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</si>
  <si>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</si>
  <si>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</si>
  <si>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</si>
  <si>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</si>
  <si>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</si>
  <si>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</si>
  <si>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</si>
  <si>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</si>
  <si>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</si>
  <si>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</si>
  <si>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</si>
  <si>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</si>
  <si>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</si>
  <si>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</si>
  <si>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</si>
  <si>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</si>
  <si>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</si>
  <si>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</si>
  <si>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</si>
  <si>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</si>
  <si>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</si>
  <si>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</si>
  <si>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</si>
  <si>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</si>
  <si>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</si>
  <si>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</si>
  <si>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</si>
  <si>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</si>
  <si>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</si>
  <si>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</si>
  <si>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</si>
  <si>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</si>
  <si>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</si>
  <si>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</si>
  <si>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</si>
  <si>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</si>
  <si>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</si>
  <si>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</si>
  <si>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</si>
  <si>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</si>
  <si>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</si>
  <si>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</si>
  <si>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</si>
  <si>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</si>
  <si>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</si>
  <si>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</si>
  <si>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</si>
  <si>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</si>
  <si>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</si>
  <si>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</si>
  <si>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</si>
  <si>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</si>
  <si>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</si>
  <si>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</si>
  <si>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</si>
  <si>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</si>
  <si>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</si>
  <si>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</si>
  <si>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</si>
  <si>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</si>
  <si>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</si>
  <si>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</si>
  <si>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</si>
  <si>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</si>
  <si>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</si>
  <si>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</si>
  <si>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</si>
  <si>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</si>
  <si>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</si>
  <si>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</si>
  <si>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</si>
  <si>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</si>
  <si>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</si>
  <si>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</si>
  <si>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</si>
  <si>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</si>
  <si>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</si>
  <si>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</si>
  <si>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</si>
  <si>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</si>
  <si>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</si>
  <si>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</si>
  <si>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</si>
  <si>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</si>
  <si>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</si>
  <si>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</si>
  <si>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</si>
  <si>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</si>
  <si>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</si>
  <si>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</si>
  <si>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</si>
  <si>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</si>
  <si>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</si>
  <si>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</si>
  <si>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</si>
  <si>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</si>
  <si>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</si>
  <si>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</si>
  <si>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</si>
  <si>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</si>
  <si>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</si>
  <si>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</si>
  <si>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</si>
  <si>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</si>
  <si>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</si>
  <si>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</si>
  <si>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</si>
  <si>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</si>
  <si>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</si>
  <si>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</si>
  <si>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</si>
  <si>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</si>
  <si>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</si>
  <si>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</si>
  <si>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</si>
  <si>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</si>
  <si>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</si>
  <si>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</si>
  <si>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</si>
  <si>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</si>
  <si>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</si>
  <si>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</si>
  <si>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</si>
  <si>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</si>
  <si>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</si>
  <si>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</si>
  <si>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</si>
  <si>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</si>
  <si>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</si>
  <si>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</si>
  <si>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</si>
  <si>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</si>
  <si>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</si>
  <si>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</si>
  <si>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</si>
  <si>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</si>
  <si>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</si>
  <si>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</si>
  <si>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</si>
  <si>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</si>
  <si>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</si>
  <si>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</si>
  <si>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</si>
  <si>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</si>
  <si>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</si>
  <si>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</si>
  <si>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</si>
  <si>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</si>
  <si>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</si>
  <si>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</si>
  <si>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</si>
  <si>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</si>
  <si>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</si>
  <si>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</si>
  <si>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</si>
  <si>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</si>
  <si>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</si>
  <si>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</si>
  <si>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</si>
  <si>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</si>
  <si>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</si>
  <si>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</si>
  <si>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</si>
  <si>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</si>
  <si>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</si>
  <si>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</si>
  <si>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</si>
  <si>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</si>
  <si>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</si>
  <si>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</si>
  <si>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</si>
  <si>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</si>
  <si>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</si>
  <si>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</si>
  <si>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</si>
  <si>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</si>
  <si>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</si>
  <si>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</si>
  <si>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</si>
  <si>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</si>
  <si>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</si>
  <si>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</si>
  <si>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</si>
  <si>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</si>
  <si>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</si>
  <si>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</si>
  <si>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</si>
  <si>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</si>
  <si>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</si>
  <si>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</si>
  <si>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</si>
  <si>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</si>
  <si>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</si>
  <si>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</si>
  <si>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</si>
  <si>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</si>
  <si>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</si>
  <si>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</si>
  <si>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</si>
  <si>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</si>
  <si>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</si>
  <si>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</si>
  <si>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</si>
  <si>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</si>
  <si>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</si>
  <si>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</si>
  <si>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</si>
  <si>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</si>
  <si>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</si>
  <si>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</si>
  <si>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</si>
  <si>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</si>
  <si>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</si>
  <si>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</si>
  <si>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</si>
  <si>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</si>
  <si>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</si>
  <si>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</si>
  <si>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</si>
  <si>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</si>
  <si>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</si>
  <si>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</si>
  <si>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</si>
  <si>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</si>
  <si>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</si>
  <si>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</si>
  <si>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</si>
  <si>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</si>
  <si>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</si>
  <si>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</si>
  <si>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</si>
  <si>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</si>
  <si>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</si>
  <si>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</si>
  <si>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</si>
  <si>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</si>
  <si>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</si>
  <si>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</si>
  <si>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</si>
  <si>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</si>
  <si>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</si>
  <si>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</si>
  <si>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</si>
  <si>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</si>
  <si>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</si>
  <si>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</si>
  <si>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</si>
  <si>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</si>
  <si>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</si>
  <si>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</si>
  <si>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</si>
  <si>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</si>
  <si>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</si>
  <si>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</si>
  <si>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</si>
  <si>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</si>
  <si>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</si>
  <si>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</si>
  <si>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</si>
  <si>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</si>
  <si>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</si>
  <si>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</si>
  <si>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</si>
  <si>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</si>
  <si>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</si>
  <si>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</si>
  <si>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</si>
  <si>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</si>
  <si>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</si>
  <si>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</si>
  <si>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</si>
  <si>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</si>
  <si>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</si>
  <si>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</si>
  <si>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</si>
  <si>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</si>
  <si>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</si>
  <si>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</si>
  <si>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</si>
  <si>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</si>
  <si>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</si>
  <si>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</si>
  <si>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</si>
  <si>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</si>
  <si>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</si>
  <si>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</si>
  <si>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</si>
  <si>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</si>
  <si>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</si>
  <si>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</si>
  <si>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</si>
  <si>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</si>
  <si>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</si>
  <si>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</si>
  <si>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</si>
  <si>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</si>
  <si>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</si>
  <si>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</si>
  <si>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</si>
  <si>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</si>
  <si>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</si>
  <si>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</si>
  <si>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</si>
  <si>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</si>
  <si>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</si>
  <si>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</si>
  <si>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</si>
  <si>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</si>
  <si>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</si>
  <si>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</si>
  <si>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</si>
  <si>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</si>
  <si>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</si>
  <si>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</si>
  <si>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</si>
  <si>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</si>
  <si>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</si>
  <si>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</si>
  <si>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</si>
  <si>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</si>
  <si>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</si>
  <si>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</si>
  <si>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</si>
  <si>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</si>
  <si>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</si>
  <si>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</si>
  <si>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</si>
  <si>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</si>
  <si>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</si>
  <si>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</si>
  <si>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</si>
  <si>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</si>
  <si>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</si>
  <si>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</si>
  <si>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</si>
  <si>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</si>
  <si>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</si>
  <si>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</si>
  <si>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</si>
  <si>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</si>
  <si>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</si>
  <si>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</si>
  <si>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</si>
  <si>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</si>
  <si>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</si>
  <si>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</si>
  <si>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</si>
  <si>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</si>
  <si>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</si>
  <si>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</si>
  <si>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</si>
  <si>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</si>
  <si>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</si>
  <si>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</si>
  <si>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</si>
  <si>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</si>
  <si>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</si>
  <si>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</si>
  <si>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</si>
  <si>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</si>
  <si>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</si>
  <si>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</si>
  <si>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</si>
  <si>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</si>
  <si>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</si>
  <si>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</si>
  <si>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</si>
  <si>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</si>
  <si>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</si>
  <si>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</si>
  <si>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</si>
  <si>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</si>
  <si>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</si>
  <si>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</si>
  <si>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</si>
  <si>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</si>
  <si>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</si>
  <si>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</si>
  <si>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</si>
  <si>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</si>
  <si>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</si>
  <si>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</si>
  <si>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</si>
  <si>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</si>
  <si>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</si>
  <si>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</si>
  <si>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</si>
  <si>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</si>
  <si>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</si>
  <si>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</si>
  <si>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</si>
  <si>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</si>
  <si>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</si>
  <si>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</si>
  <si>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</si>
  <si>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</si>
  <si>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</si>
  <si>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</si>
  <si>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</si>
  <si>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</si>
  <si>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</si>
  <si>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</si>
  <si>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</si>
  <si>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</si>
  <si>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</si>
  <si>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</si>
  <si>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</si>
  <si>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</si>
  <si>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</si>
  <si>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</si>
  <si>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</si>
  <si>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</si>
  <si>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</si>
  <si>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</si>
  <si>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</si>
  <si>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</si>
  <si>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</si>
  <si>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</si>
  <si>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</si>
  <si>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</si>
  <si>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</si>
  <si>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</si>
  <si>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</si>
  <si>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</si>
  <si>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</si>
  <si>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</si>
  <si>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</si>
  <si>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</si>
  <si>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</si>
  <si>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</si>
  <si>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</si>
  <si>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</si>
  <si>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</si>
  <si>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</si>
  <si>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</si>
  <si>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</si>
  <si>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</si>
  <si>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</si>
  <si>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</si>
  <si>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</si>
  <si>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</si>
  <si>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</si>
  <si>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</si>
  <si>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</si>
  <si>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</si>
  <si>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</si>
  <si>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</si>
  <si>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</si>
  <si>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</si>
  <si>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</si>
  <si>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</si>
  <si>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</si>
  <si>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</si>
  <si>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</si>
  <si>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</si>
  <si>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</si>
  <si>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</si>
  <si>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</si>
  <si>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</si>
  <si>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</si>
  <si>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</si>
  <si>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</si>
  <si>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</si>
  <si>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</si>
  <si>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</si>
  <si>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</si>
  <si>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</si>
  <si>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</si>
  <si>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</si>
  <si>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</si>
  <si>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</si>
  <si>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</si>
  <si>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</si>
  <si>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</si>
  <si>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</si>
  <si>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</si>
  <si>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</si>
  <si>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</si>
  <si>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</si>
  <si>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</si>
  <si>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</si>
  <si>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</si>
  <si>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</si>
  <si>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</si>
  <si>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</si>
  <si>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</si>
  <si>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</si>
  <si>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</si>
  <si>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</si>
  <si>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</si>
  <si>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</si>
  <si>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</si>
  <si>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</si>
  <si>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</si>
  <si>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</si>
  <si>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</si>
  <si>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</si>
  <si>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</si>
  <si>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</si>
  <si>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</si>
  <si>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</si>
  <si>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</si>
  <si>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</si>
  <si>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</si>
  <si>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</si>
  <si>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</si>
  <si>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</si>
  <si>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</si>
  <si>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</si>
  <si>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</si>
  <si>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</si>
  <si>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</si>
  <si>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</si>
  <si>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</si>
  <si>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</si>
  <si>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</si>
  <si>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</si>
  <si>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</si>
  <si>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</si>
  <si>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</si>
  <si>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</si>
  <si>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</si>
  <si>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</si>
  <si>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</si>
  <si>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</si>
  <si>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</si>
  <si>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</si>
  <si>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</si>
  <si>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</si>
  <si>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</si>
  <si>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</si>
  <si>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</si>
  <si>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</si>
  <si>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</si>
  <si>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</si>
  <si>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</si>
  <si>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</si>
  <si>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</si>
  <si>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</si>
  <si>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</si>
  <si>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</si>
  <si>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</si>
  <si>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</si>
  <si>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</si>
  <si>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</si>
  <si>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</si>
  <si>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</si>
  <si>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</si>
  <si>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</si>
  <si>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</si>
  <si>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</si>
  <si>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</si>
  <si>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</si>
  <si>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</si>
  <si>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</si>
  <si>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</si>
  <si>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</si>
  <si>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</si>
  <si>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</si>
  <si>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</si>
  <si>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</si>
  <si>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</si>
  <si>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</si>
  <si>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</si>
  <si>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</si>
  <si>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</si>
  <si>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</si>
  <si>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</si>
  <si>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</si>
  <si>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</si>
  <si>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</si>
  <si>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</si>
  <si>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</si>
  <si>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</si>
  <si>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</si>
  <si>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</si>
  <si>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</si>
  <si>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</si>
  <si>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</si>
  <si>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</si>
  <si>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</si>
  <si>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</si>
  <si>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</si>
  <si>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</si>
  <si>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</si>
  <si>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</si>
  <si>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</si>
  <si>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</si>
  <si>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</si>
  <si>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</si>
  <si>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</si>
  <si>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</si>
  <si>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</si>
  <si>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</si>
  <si>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</si>
  <si>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</si>
  <si>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</si>
  <si>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</si>
  <si>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</si>
  <si>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</si>
  <si>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</si>
  <si>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</si>
  <si>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</si>
  <si>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</si>
  <si>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</si>
  <si>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</si>
  <si>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</si>
  <si>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</si>
  <si>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</si>
  <si>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</si>
  <si>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</si>
  <si>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</si>
  <si>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</si>
  <si>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</si>
  <si>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</si>
  <si>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</si>
  <si>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</si>
  <si>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</si>
  <si>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</si>
  <si>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</si>
  <si>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</si>
  <si>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</si>
  <si>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</si>
  <si>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</si>
  <si>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</si>
  <si>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</si>
  <si>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</si>
  <si>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</si>
  <si>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</si>
  <si>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</si>
  <si>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</si>
  <si>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</si>
  <si>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</si>
  <si>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</si>
  <si>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</si>
  <si>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</si>
  <si>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</si>
  <si>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</si>
  <si>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</si>
  <si>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</si>
  <si>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</si>
  <si>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</si>
  <si>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</si>
  <si>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</si>
  <si>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</si>
  <si>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</si>
  <si>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</si>
  <si>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</si>
  <si>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</si>
  <si>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</si>
  <si>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</si>
  <si>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</si>
  <si>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</si>
  <si>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</si>
  <si>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</si>
  <si>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</si>
  <si>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</si>
  <si>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</si>
  <si>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</si>
  <si>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</si>
  <si>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</si>
  <si>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</si>
  <si>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</si>
  <si>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</si>
  <si>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</si>
  <si>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</si>
  <si>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</si>
  <si>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</si>
  <si>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</si>
  <si>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</si>
  <si>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</si>
  <si>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</si>
  <si>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</si>
  <si>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</si>
  <si>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</si>
  <si>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</si>
  <si>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</si>
  <si>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</si>
  <si>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</si>
  <si>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</si>
  <si>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</si>
  <si>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</si>
  <si>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</si>
  <si>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</si>
  <si>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</si>
  <si>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</si>
  <si>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</si>
  <si>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</si>
  <si>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</si>
  <si>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</si>
  <si>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</si>
  <si>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</si>
  <si>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</si>
  <si>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</si>
  <si>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</si>
  <si>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</si>
  <si>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</si>
  <si>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</si>
  <si>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</si>
  <si>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</si>
  <si>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</si>
  <si>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</si>
  <si>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</si>
  <si>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</si>
  <si>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</si>
  <si>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</si>
  <si>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</si>
  <si>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</si>
  <si>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</si>
  <si>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</si>
  <si>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</si>
  <si>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</si>
  <si>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</si>
  <si>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</si>
  <si>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</si>
  <si>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</si>
  <si>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</si>
  <si>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</si>
  <si>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</si>
  <si>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</si>
  <si>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</si>
  <si>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</si>
  <si>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</si>
  <si>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</si>
  <si>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</si>
  <si>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</si>
  <si>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</si>
  <si>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</si>
  <si>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</si>
  <si>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</si>
  <si>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</si>
  <si>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</si>
  <si>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</si>
  <si>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</si>
  <si>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</si>
  <si>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</si>
  <si>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</si>
  <si>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</si>
  <si>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</si>
  <si>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</si>
  <si>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</si>
  <si>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</si>
  <si>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</si>
  <si>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</si>
  <si>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</si>
  <si>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</si>
  <si>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</si>
  <si>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</si>
  <si>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</si>
  <si>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</si>
  <si>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</si>
  <si>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</si>
  <si>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</si>
  <si>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</si>
  <si>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</si>
  <si>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</si>
  <si>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</si>
  <si>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</si>
  <si>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</si>
  <si>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</si>
  <si>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</si>
  <si>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</si>
  <si>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</si>
  <si>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</si>
  <si>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</si>
  <si>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</si>
  <si>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</si>
  <si>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</si>
  <si>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</si>
  <si>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</si>
  <si>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</si>
  <si>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</si>
  <si>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</si>
  <si>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</si>
  <si>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</si>
  <si>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</si>
  <si>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</si>
  <si>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</si>
  <si>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</si>
  <si>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</si>
  <si>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</si>
  <si>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</si>
  <si>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</si>
  <si>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</si>
  <si>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</si>
  <si>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</si>
  <si>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</si>
  <si>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</si>
  <si>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</si>
  <si>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</si>
  <si>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</si>
  <si>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</si>
  <si>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</si>
  <si>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</si>
  <si>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</si>
  <si>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</si>
  <si>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</si>
  <si>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</si>
  <si>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</si>
  <si>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</si>
  <si>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</si>
  <si>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</si>
  <si>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</si>
  <si>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</si>
  <si>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</si>
  <si>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</si>
  <si>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</si>
  <si>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</si>
  <si>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</si>
  <si>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</si>
  <si>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</si>
  <si>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</si>
  <si>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</si>
  <si>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</si>
  <si>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</si>
  <si>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</si>
  <si>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</si>
  <si>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</si>
  <si>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</si>
  <si>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</si>
  <si>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</si>
  <si>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</si>
  <si>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</si>
  <si>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</si>
  <si>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</si>
  <si>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</si>
  <si>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</si>
  <si>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</si>
  <si>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</si>
  <si>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</si>
  <si>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</si>
  <si>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</si>
  <si>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</si>
  <si>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</si>
  <si>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</si>
  <si>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</si>
  <si>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</si>
  <si>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</si>
  <si>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</si>
  <si>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</si>
  <si>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</si>
  <si>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</si>
  <si>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</si>
  <si>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</si>
  <si>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</si>
  <si>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</si>
  <si>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</si>
  <si>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</si>
  <si>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</si>
  <si>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</si>
  <si>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</si>
  <si>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</si>
  <si>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</si>
  <si>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</si>
  <si>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</si>
  <si>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</si>
  <si>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</si>
  <si>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</si>
  <si>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</si>
  <si>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</si>
  <si>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</si>
  <si>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</si>
  <si>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</si>
  <si>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</si>
  <si>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</si>
  <si>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</si>
  <si>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</si>
  <si>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</si>
  <si>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</si>
  <si>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</si>
  <si>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</si>
  <si>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</si>
  <si>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</si>
  <si>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</si>
  <si>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</si>
  <si>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</si>
  <si>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</si>
  <si>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</si>
  <si>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</si>
  <si>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</si>
  <si>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</si>
  <si>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</si>
  <si>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</si>
  <si>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</si>
  <si>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</si>
  <si>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</si>
  <si>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</si>
  <si>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</si>
  <si>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</si>
  <si>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</si>
  <si>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</si>
  <si>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</si>
  <si>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</si>
  <si>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</si>
  <si>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</si>
  <si>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</si>
  <si>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</si>
  <si>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</si>
  <si>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</si>
  <si>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</si>
  <si>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</si>
  <si>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</si>
  <si>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</si>
  <si>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</si>
  <si>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</si>
  <si>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</si>
  <si>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</si>
  <si>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</si>
  <si>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</si>
  <si>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</si>
  <si>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</si>
  <si>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</si>
  <si>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</si>
  <si>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</si>
  <si>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</si>
  <si>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</si>
  <si>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</si>
  <si>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</si>
  <si>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</si>
  <si>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</si>
  <si>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</si>
  <si>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</si>
  <si>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</si>
  <si>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</si>
  <si>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</si>
  <si>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</si>
  <si>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</si>
  <si>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</si>
  <si>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</si>
  <si>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</si>
  <si>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</si>
  <si>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</si>
  <si>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</si>
  <si>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</si>
  <si>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</si>
  <si>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</si>
  <si>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</si>
  <si>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</si>
  <si>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</si>
  <si>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</si>
  <si>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</si>
  <si>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</si>
  <si>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</si>
  <si>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</si>
  <si>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</si>
  <si>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</si>
  <si>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</si>
  <si>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</si>
  <si>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</si>
  <si>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</si>
  <si>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</si>
  <si>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</si>
  <si>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</si>
  <si>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</si>
  <si>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</si>
  <si>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</si>
  <si>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</si>
  <si>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</si>
  <si>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</si>
  <si>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</si>
  <si>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</si>
  <si>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</si>
  <si>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</si>
  <si>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</si>
  <si>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</si>
  <si>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</si>
  <si>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</si>
  <si>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</si>
  <si>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</si>
  <si>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</si>
  <si>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</si>
  <si>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</si>
  <si>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</si>
  <si>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</si>
  <si>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</si>
  <si>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</si>
  <si>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</si>
  <si>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</si>
  <si>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</si>
  <si>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</si>
  <si>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</si>
  <si>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</si>
  <si>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</si>
  <si>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</si>
  <si>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</si>
  <si>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</si>
  <si>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</si>
  <si>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</si>
  <si>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</si>
  <si>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</si>
  <si>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</si>
  <si>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</si>
  <si>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</si>
  <si>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</si>
  <si>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</si>
  <si>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</si>
  <si>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</si>
  <si>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</si>
  <si>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</si>
  <si>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</si>
  <si>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</si>
  <si>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</si>
  <si>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</si>
  <si>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</si>
  <si>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</si>
  <si>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</si>
  <si>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</si>
  <si>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</si>
  <si>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</si>
  <si>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</si>
  <si>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</si>
  <si>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</si>
  <si>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</si>
  <si>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</si>
  <si>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</si>
  <si>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</si>
  <si>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</si>
  <si>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</si>
  <si>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</si>
  <si>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</si>
  <si>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</si>
  <si>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</si>
  <si>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</si>
  <si>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</si>
  <si>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</si>
  <si>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</si>
  <si>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</si>
  <si>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</si>
  <si>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</si>
  <si>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</si>
  <si>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</si>
  <si>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</si>
  <si>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</si>
  <si>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</si>
  <si>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</si>
  <si>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</si>
  <si>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</si>
  <si>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</si>
  <si>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</si>
  <si>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</si>
  <si>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</si>
  <si>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</si>
  <si>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</si>
  <si>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</si>
  <si>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</si>
  <si>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</si>
  <si>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</si>
  <si>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</si>
  <si>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</si>
  <si>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</si>
  <si>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</si>
  <si>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</si>
  <si>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</si>
  <si>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</si>
  <si>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</si>
  <si>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</si>
  <si>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</si>
  <si>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</si>
  <si>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</si>
  <si>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</si>
  <si>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</si>
  <si>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</si>
  <si>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</si>
  <si>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</si>
  <si>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</si>
  <si>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</si>
  <si>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</si>
  <si>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</si>
  <si>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</si>
  <si>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</si>
  <si>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</si>
  <si>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</si>
  <si>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</si>
  <si>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</si>
  <si>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</si>
  <si>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</si>
  <si>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</si>
  <si>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</si>
  <si>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</si>
  <si>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</si>
  <si>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</si>
  <si>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</si>
  <si>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</si>
  <si>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</si>
  <si>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</si>
  <si>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</si>
  <si>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</si>
  <si>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</si>
  <si>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</si>
  <si>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</si>
  <si>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</si>
  <si>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</si>
  <si>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</si>
  <si>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</si>
  <si>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</si>
  <si>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</si>
  <si>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</si>
  <si>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</si>
  <si>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</si>
  <si>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</si>
  <si>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</si>
  <si>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</si>
  <si>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</si>
  <si>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</si>
  <si>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</si>
  <si>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</si>
  <si>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</si>
  <si>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</si>
  <si>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</si>
  <si>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</si>
  <si>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</si>
  <si>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</si>
  <si>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</si>
  <si>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</si>
  <si>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</si>
  <si>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</si>
  <si>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</si>
  <si>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</si>
  <si>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</si>
  <si>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</si>
  <si>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</si>
  <si>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</si>
  <si>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</si>
  <si>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</si>
  <si>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</si>
  <si>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</si>
  <si>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</si>
  <si>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</si>
  <si>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</si>
  <si>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</si>
  <si>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</si>
  <si>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</si>
  <si>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</si>
  <si>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</si>
  <si>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</si>
  <si>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</si>
  <si>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</si>
  <si>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</si>
  <si>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</si>
  <si>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</si>
  <si>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</si>
  <si>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</si>
  <si>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</si>
  <si>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</si>
  <si>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</si>
  <si>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</si>
  <si>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</si>
  <si>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</si>
  <si>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</si>
  <si>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</si>
  <si>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</si>
  <si>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</si>
  <si>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</si>
  <si>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</si>
  <si>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</si>
  <si>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</si>
  <si>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</si>
  <si>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</si>
  <si>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</si>
  <si>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</si>
  <si>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</si>
  <si>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</si>
  <si>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</si>
  <si>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</si>
  <si>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</si>
  <si>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</si>
  <si>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</si>
  <si>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</si>
  <si>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</si>
  <si>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</si>
  <si>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</si>
  <si>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</si>
  <si>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</si>
  <si>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</si>
  <si>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</si>
  <si>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</si>
  <si>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</si>
  <si>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</si>
  <si>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</si>
  <si>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</si>
  <si>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</si>
  <si>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</si>
  <si>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</si>
  <si>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</si>
  <si>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</si>
  <si>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</si>
  <si>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</si>
  <si>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</si>
  <si>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</si>
  <si>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</si>
  <si>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</si>
  <si>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</si>
  <si>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</si>
  <si>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</si>
  <si>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</si>
  <si>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</si>
  <si>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</si>
  <si>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</si>
  <si>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</si>
  <si>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</si>
  <si>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</si>
  <si>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</si>
  <si>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</si>
  <si>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</si>
  <si>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</si>
  <si>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</si>
  <si>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</si>
  <si>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</si>
  <si>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</si>
  <si>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</si>
  <si>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</si>
  <si>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</si>
  <si>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</si>
  <si>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</si>
  <si>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</si>
  <si>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</si>
  <si>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</si>
  <si>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</si>
  <si>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</si>
  <si>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</si>
  <si>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</si>
  <si>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</si>
  <si>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</si>
  <si>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</si>
  <si>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</si>
  <si>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</si>
  <si>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</si>
  <si>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</si>
  <si>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</si>
  <si>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</si>
  <si>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</si>
  <si>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</si>
  <si>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</si>
  <si>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</si>
  <si>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</si>
  <si>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</si>
  <si>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</si>
  <si>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</si>
  <si>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</si>
  <si>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</si>
  <si>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</si>
  <si>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</si>
  <si>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</si>
  <si>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</si>
  <si>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</si>
  <si>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</si>
  <si>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</si>
  <si>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</si>
  <si>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</si>
  <si>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</si>
  <si>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</si>
  <si>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</si>
  <si>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</si>
  <si>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</si>
  <si>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</si>
  <si>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</si>
  <si>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</si>
  <si>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</si>
  <si>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</si>
  <si>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</si>
  <si>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</si>
  <si>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</si>
  <si>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</si>
  <si>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</si>
  <si>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</si>
  <si>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</si>
  <si>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</si>
  <si>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</si>
  <si>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</si>
  <si>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</si>
  <si>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</si>
  <si>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</si>
  <si>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</si>
  <si>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</si>
  <si>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</si>
  <si>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</si>
  <si>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</si>
  <si>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</si>
  <si>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</si>
  <si>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</si>
  <si>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</si>
  <si>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</si>
  <si>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</si>
  <si>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</si>
  <si>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</si>
  <si>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</si>
  <si>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</si>
  <si>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</si>
  <si>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</si>
  <si>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</si>
  <si>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</si>
  <si>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</si>
  <si>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</si>
  <si>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</si>
  <si>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</si>
  <si>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</si>
  <si>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</si>
  <si>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</si>
  <si>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</si>
  <si>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</si>
  <si>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</si>
  <si>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</si>
  <si>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</si>
  <si>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</si>
  <si>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</si>
  <si>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</si>
  <si>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</si>
  <si>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</si>
  <si>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</si>
  <si>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</si>
  <si>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</si>
  <si>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</si>
  <si>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</si>
  <si>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</si>
  <si>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</si>
  <si>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</si>
  <si>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</si>
  <si>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</si>
  <si>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</si>
  <si>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</si>
  <si>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</si>
  <si>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</si>
  <si>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</si>
  <si>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</si>
  <si>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</si>
  <si>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</si>
  <si>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</si>
  <si>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</si>
  <si>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</si>
  <si>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</si>
  <si>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</si>
  <si>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</si>
  <si>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</si>
  <si>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</si>
  <si>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</si>
  <si>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</si>
  <si>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</si>
  <si>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</si>
  <si>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</si>
  <si>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</si>
  <si>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</si>
  <si>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</si>
  <si>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</si>
  <si>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</si>
  <si>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</si>
  <si>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</si>
  <si>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</si>
  <si>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</si>
  <si>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</si>
  <si>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</si>
  <si>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</si>
  <si>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</si>
  <si>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</si>
  <si>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</si>
  <si>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</si>
  <si>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</si>
  <si>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</si>
  <si>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</si>
  <si>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</si>
  <si>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</si>
  <si>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</si>
  <si>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</si>
  <si>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</si>
  <si>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</si>
  <si>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</si>
  <si>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</si>
  <si>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</si>
  <si>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</si>
  <si>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</si>
  <si>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</si>
  <si>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</si>
  <si>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</si>
  <si>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</si>
  <si>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</si>
  <si>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</si>
  <si>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</si>
  <si>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</si>
  <si>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</si>
  <si>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</si>
  <si>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</si>
  <si>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</si>
  <si>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</si>
  <si>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</si>
  <si>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</si>
  <si>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</si>
  <si>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</si>
  <si>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</si>
  <si>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</si>
  <si>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</si>
  <si>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</si>
  <si>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</si>
  <si>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</si>
  <si>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</si>
  <si>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</si>
  <si>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</si>
  <si>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</si>
  <si>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</si>
  <si>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</si>
  <si>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</si>
  <si>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</si>
  <si>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</si>
  <si>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</si>
  <si>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</si>
  <si>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</si>
  <si>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</si>
  <si>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</si>
  <si>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</si>
  <si>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</si>
  <si>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</si>
  <si>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</si>
  <si>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</si>
  <si>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</si>
  <si>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</si>
  <si>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</si>
  <si>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</si>
  <si>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</si>
  <si>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</si>
  <si>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</si>
  <si>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</si>
  <si>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</si>
  <si>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</si>
  <si>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</si>
  <si>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</si>
  <si>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</si>
  <si>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</si>
  <si>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</si>
  <si>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</si>
  <si>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</si>
  <si>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</si>
  <si>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</si>
  <si>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</si>
  <si>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</si>
  <si>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</si>
  <si>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</si>
  <si>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</si>
  <si>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</si>
  <si>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</si>
  <si>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</si>
  <si>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</si>
  <si>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</si>
  <si>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</si>
  <si>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</si>
  <si>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</si>
  <si>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</si>
  <si>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</si>
  <si>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</si>
  <si>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</si>
  <si>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</si>
  <si>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</si>
  <si>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</si>
  <si>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</si>
  <si>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</si>
  <si>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</si>
  <si>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</si>
  <si>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</si>
  <si>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</si>
  <si>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</si>
  <si>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</si>
  <si>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</si>
  <si>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</si>
  <si>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</si>
  <si>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</si>
  <si>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</si>
  <si>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</si>
  <si>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</si>
  <si>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</si>
  <si>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</si>
  <si>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</si>
  <si>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</si>
  <si>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</si>
  <si>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</si>
  <si>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</si>
  <si>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</si>
  <si>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</si>
  <si>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</si>
  <si>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</si>
  <si>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</si>
  <si>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</si>
  <si>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</si>
  <si>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</si>
  <si>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</si>
  <si>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</si>
  <si>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</si>
  <si>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</si>
  <si>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</si>
  <si>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</si>
  <si>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</si>
  <si>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</si>
  <si>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</si>
  <si>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</si>
  <si>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</si>
  <si>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</si>
  <si>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</si>
  <si>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</si>
  <si>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</si>
  <si>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</si>
  <si>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</si>
  <si>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</si>
  <si>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</si>
  <si>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</si>
  <si>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</si>
  <si>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</si>
  <si>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</si>
  <si>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</si>
  <si>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</si>
  <si>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</si>
  <si>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</si>
  <si>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</si>
  <si>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</si>
  <si>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</si>
  <si>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</si>
  <si>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</si>
  <si>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</si>
  <si>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</si>
  <si>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</si>
  <si>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</si>
  <si>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</si>
  <si>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</si>
  <si>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</si>
  <si>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</si>
  <si>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</si>
  <si>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</si>
  <si>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</si>
  <si>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</si>
  <si>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</si>
  <si>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</si>
  <si>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</si>
  <si>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</si>
  <si>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</si>
  <si>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</si>
  <si>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</si>
  <si>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</si>
  <si>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</si>
  <si>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</si>
  <si>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</si>
  <si>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</si>
  <si>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</si>
  <si>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</si>
  <si>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</si>
  <si>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</si>
  <si>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</si>
  <si>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</si>
  <si>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</si>
  <si>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</si>
  <si>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</si>
  <si>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</si>
  <si>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</si>
  <si>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</si>
  <si>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</si>
  <si>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</si>
  <si>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</si>
  <si>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</si>
  <si>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</si>
  <si>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</si>
  <si>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</si>
  <si>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</si>
  <si>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</si>
  <si>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</si>
  <si>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</si>
  <si>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</si>
  <si>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</si>
  <si>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</si>
  <si>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</si>
  <si>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</si>
  <si>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</si>
  <si>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</si>
  <si>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</si>
  <si>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</si>
  <si>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</si>
  <si>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</si>
  <si>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</si>
  <si>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</si>
  <si>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</si>
  <si>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</si>
  <si>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</si>
  <si>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</si>
  <si>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</si>
  <si>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</si>
  <si>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</si>
  <si>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</si>
  <si>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</si>
  <si>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</si>
  <si>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</si>
  <si>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</si>
  <si>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</si>
  <si>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</si>
  <si>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</si>
  <si>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</si>
  <si>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</si>
  <si>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</si>
  <si>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</si>
  <si>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</si>
  <si>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</si>
  <si>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</si>
  <si>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</si>
  <si>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</si>
  <si>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</si>
  <si>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</si>
  <si>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</si>
  <si>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</si>
  <si>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</si>
  <si>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</si>
  <si>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</si>
  <si>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</si>
  <si>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</si>
  <si>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</si>
  <si>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</si>
  <si>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</si>
  <si>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</si>
  <si>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</si>
  <si>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</si>
  <si>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</si>
  <si>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</si>
  <si>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</si>
  <si>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</si>
  <si>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</si>
  <si>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</si>
  <si>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</si>
  <si>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</si>
  <si>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</si>
  <si>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</si>
  <si>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</si>
  <si>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</si>
  <si>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</si>
  <si>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</si>
  <si>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</si>
  <si>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</si>
  <si>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</si>
  <si>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</si>
  <si>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</si>
  <si>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</si>
  <si>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</si>
  <si>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</si>
  <si>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</si>
  <si>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</si>
  <si>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</si>
  <si>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</si>
  <si>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</si>
  <si>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</si>
  <si>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</si>
  <si>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</si>
  <si>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</si>
  <si>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</si>
  <si>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</si>
  <si>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</si>
  <si>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</si>
  <si>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</si>
  <si>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</si>
  <si>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</si>
  <si>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</si>
  <si>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</si>
  <si>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</si>
  <si>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</si>
  <si>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</si>
  <si>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</si>
  <si>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</si>
  <si>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</si>
  <si>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</si>
  <si>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</si>
  <si>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</si>
  <si>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</si>
  <si>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</si>
  <si>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</si>
  <si>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</si>
  <si>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</si>
  <si>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</si>
  <si>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</si>
  <si>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</si>
  <si>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</si>
  <si>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</si>
  <si>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</si>
  <si>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</si>
  <si>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</si>
  <si>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</si>
  <si>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</si>
  <si>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</si>
  <si>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</si>
  <si>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</si>
  <si>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</si>
  <si>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</si>
  <si>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</si>
  <si>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</si>
  <si>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</si>
  <si>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</si>
  <si>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</si>
  <si>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</si>
  <si>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</si>
  <si>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</si>
  <si>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</si>
  <si>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</si>
  <si>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</si>
  <si>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</si>
  <si>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</si>
  <si>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</si>
  <si>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</si>
  <si>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</si>
  <si>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</si>
  <si>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</si>
  <si>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</si>
  <si>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</si>
  <si>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</si>
  <si>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</si>
  <si>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</si>
  <si>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</si>
  <si>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</si>
  <si>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</si>
  <si>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</si>
  <si>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</si>
  <si>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</si>
  <si>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</si>
  <si>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</si>
  <si>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</si>
  <si>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</si>
  <si>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</si>
  <si>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</si>
  <si>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</si>
  <si>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</si>
  <si>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</si>
  <si>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</si>
  <si>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</si>
  <si>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</si>
  <si>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</si>
  <si>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</si>
  <si>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</si>
  <si>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</si>
  <si>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</si>
  <si>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</si>
  <si>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</si>
  <si>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</si>
  <si>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</si>
  <si>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</si>
  <si>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</si>
  <si>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</si>
  <si>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</si>
  <si>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</si>
  <si>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</si>
  <si>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</si>
  <si>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</si>
  <si>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</si>
  <si>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</si>
  <si>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</si>
  <si>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</si>
  <si>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</si>
  <si>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</si>
  <si>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</si>
  <si>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</si>
  <si>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</si>
  <si>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</si>
  <si>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</si>
  <si>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</si>
  <si>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</si>
  <si>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</si>
  <si>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</si>
  <si>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</si>
  <si>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</si>
  <si>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</si>
  <si>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</si>
  <si>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</si>
  <si>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</si>
  <si>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</si>
  <si>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</si>
  <si>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</si>
  <si>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</si>
  <si>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</si>
  <si>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</si>
  <si>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</si>
  <si>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</si>
  <si>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</si>
  <si>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</si>
  <si>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</si>
  <si>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</si>
  <si>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</si>
  <si>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</si>
  <si>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</si>
  <si>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</si>
  <si>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</si>
  <si>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</si>
  <si>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</si>
  <si>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</si>
  <si>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</si>
  <si>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</si>
  <si>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</si>
  <si>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</si>
  <si>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</si>
  <si>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</si>
  <si>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</si>
  <si>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</si>
  <si>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</si>
  <si>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</si>
  <si>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</si>
  <si>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</si>
  <si>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</si>
  <si>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</si>
  <si>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</si>
  <si>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</si>
  <si>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</si>
  <si>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</si>
  <si>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</si>
  <si>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</si>
  <si>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</si>
  <si>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</si>
  <si>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</si>
  <si>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</si>
  <si>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</si>
  <si>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</si>
  <si>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</si>
  <si>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</si>
  <si>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</si>
  <si>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</si>
  <si>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</si>
  <si>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</si>
  <si>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</si>
  <si>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</si>
  <si>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</si>
  <si>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</si>
  <si>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</si>
  <si>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</si>
  <si>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</si>
  <si>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</si>
  <si>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</si>
  <si>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</si>
  <si>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</si>
  <si>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</si>
  <si>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</si>
  <si>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</si>
  <si>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</si>
  <si>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</si>
  <si>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</si>
  <si>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</si>
  <si>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</si>
  <si>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</si>
  <si>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</si>
  <si>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</si>
  <si>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</si>
  <si>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</si>
  <si>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</si>
  <si>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</si>
  <si>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</si>
  <si>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</si>
  <si>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</si>
  <si>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</si>
  <si>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</si>
  <si>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</si>
  <si>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</si>
  <si>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</si>
  <si>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</si>
  <si>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</si>
  <si>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</si>
  <si>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</si>
  <si>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</si>
  <si>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</si>
  <si>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</si>
  <si>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</si>
  <si>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</si>
  <si>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</si>
  <si>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</si>
  <si>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</si>
  <si>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</si>
  <si>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</si>
  <si>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</si>
  <si>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</si>
  <si>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</si>
  <si>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</si>
  <si>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</si>
  <si>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</si>
  <si>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</si>
  <si>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</si>
  <si>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</si>
  <si>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</si>
  <si>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</si>
  <si>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</si>
  <si>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</si>
  <si>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</si>
  <si>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</si>
  <si>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</si>
  <si>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</si>
  <si>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</si>
  <si>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</si>
  <si>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</si>
  <si>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</si>
  <si>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</si>
  <si>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</si>
  <si>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</si>
  <si>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</si>
  <si>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</si>
  <si>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</si>
  <si>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</si>
  <si>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</si>
  <si>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</si>
  <si>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</si>
  <si>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</si>
  <si>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</si>
  <si>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</si>
  <si>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</si>
  <si>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</si>
  <si>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</si>
  <si>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</si>
  <si>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</si>
  <si>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</si>
  <si>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</si>
  <si>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</si>
  <si>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</si>
  <si>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</si>
  <si>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</si>
  <si>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</si>
  <si>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</si>
  <si>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</si>
  <si>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</si>
  <si>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</si>
  <si>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</si>
  <si>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</si>
  <si>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</si>
  <si>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</si>
  <si>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</si>
  <si>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</si>
  <si>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</si>
  <si>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</si>
  <si>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</si>
  <si>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</si>
  <si>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</si>
  <si>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</si>
  <si>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</si>
  <si>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</si>
  <si>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</si>
  <si>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</si>
  <si>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</si>
  <si>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</si>
  <si>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</si>
  <si>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</si>
  <si>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</si>
  <si>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</si>
  <si>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</si>
  <si>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</si>
  <si>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</si>
  <si>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</si>
  <si>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</si>
  <si>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</si>
  <si>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</si>
  <si>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</si>
  <si>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</si>
  <si>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</si>
  <si>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</si>
  <si>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</si>
  <si>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</si>
  <si>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</si>
  <si>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</si>
  <si>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</si>
  <si>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</si>
  <si>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</si>
  <si>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</si>
  <si>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</si>
  <si>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</si>
  <si>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</si>
  <si>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</si>
  <si>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</si>
  <si>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</si>
  <si>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</si>
  <si>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</si>
  <si>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</si>
  <si>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</si>
  <si>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</si>
  <si>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</si>
  <si>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</si>
  <si>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</si>
  <si>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</si>
  <si>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</si>
  <si>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</si>
  <si>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</si>
  <si>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</si>
  <si>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</si>
  <si>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</si>
  <si>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</si>
  <si>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</si>
  <si>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</si>
  <si>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</si>
  <si>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</si>
  <si>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</si>
  <si>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</si>
  <si>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</si>
  <si>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</si>
  <si>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</si>
  <si>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</si>
  <si>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</si>
  <si>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</si>
  <si>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</si>
  <si>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</si>
  <si>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</si>
  <si>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</si>
  <si>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</si>
  <si>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</si>
  <si>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</si>
  <si>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</si>
  <si>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</si>
  <si>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</si>
  <si>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</si>
  <si>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</si>
  <si>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</si>
  <si>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</si>
  <si>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</si>
  <si>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</si>
  <si>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</si>
  <si>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</si>
  <si>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</si>
  <si>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</si>
  <si>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</si>
  <si>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</si>
  <si>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</si>
  <si>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</si>
  <si>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</si>
  <si>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</si>
  <si>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</si>
  <si>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</si>
  <si>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</si>
  <si>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</si>
  <si>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</si>
  <si>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</si>
  <si>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</si>
  <si>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</si>
  <si>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</si>
  <si>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</si>
  <si>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</si>
  <si>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</si>
  <si>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</si>
  <si>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</si>
  <si>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</si>
  <si>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</si>
  <si>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</si>
  <si>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</si>
  <si>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</si>
  <si>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</si>
  <si>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</si>
  <si>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</si>
  <si>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</si>
  <si>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</si>
  <si>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</si>
  <si>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</si>
  <si>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</si>
  <si>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</si>
  <si>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</si>
  <si>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</si>
  <si>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</si>
  <si>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</si>
  <si>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</si>
  <si>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</si>
  <si>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</si>
  <si>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</si>
  <si>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</si>
  <si>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</si>
  <si>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</si>
  <si>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</si>
  <si>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</si>
  <si>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</si>
  <si>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</si>
  <si>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</si>
  <si>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</si>
  <si>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</si>
  <si>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</si>
  <si>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</si>
  <si>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</si>
  <si>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</si>
  <si>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</si>
  <si>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</si>
  <si>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</si>
  <si>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</si>
  <si>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</si>
  <si>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</si>
  <si>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</si>
  <si>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</si>
  <si>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</si>
  <si>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</si>
  <si>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</si>
  <si>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</si>
  <si>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</si>
  <si>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</si>
  <si>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</si>
  <si>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</si>
  <si>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</si>
  <si>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</si>
  <si>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</si>
  <si>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</si>
  <si>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</si>
  <si>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</si>
  <si>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</si>
  <si>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</si>
  <si>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</si>
  <si>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</si>
  <si>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</si>
  <si>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</si>
  <si>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</si>
  <si>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</si>
  <si>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</si>
  <si>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</si>
  <si>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</si>
  <si>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</si>
  <si>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</si>
  <si>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</si>
  <si>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</si>
  <si>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</si>
  <si>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</si>
  <si>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</si>
  <si>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</si>
  <si>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</si>
  <si>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</si>
  <si>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</si>
  <si>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</si>
  <si>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</si>
  <si>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</si>
  <si>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</si>
  <si>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</si>
  <si>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</si>
  <si>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</si>
  <si>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</si>
  <si>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</si>
  <si>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</si>
  <si>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</si>
  <si>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</si>
  <si>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</si>
  <si>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</si>
  <si>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</si>
  <si>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</si>
  <si>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</si>
  <si>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</si>
  <si>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</si>
  <si>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</si>
  <si>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</si>
  <si>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</si>
  <si>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</si>
  <si>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</si>
  <si>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</si>
  <si>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</si>
  <si>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</si>
  <si>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</si>
  <si>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</si>
  <si>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</si>
  <si>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</si>
  <si>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</si>
  <si>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</si>
  <si>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</si>
  <si>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</si>
  <si>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</si>
  <si>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</si>
  <si>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</si>
  <si>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</si>
  <si>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</si>
  <si>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</si>
  <si>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</si>
  <si>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</si>
  <si>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</si>
  <si>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</si>
  <si>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</si>
  <si>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</si>
  <si>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</si>
  <si>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</si>
  <si>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</si>
  <si>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</si>
  <si>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</si>
  <si>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</si>
  <si>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</si>
  <si>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</si>
  <si>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</si>
  <si>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</si>
  <si>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</si>
  <si>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</si>
  <si>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</si>
  <si>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</si>
  <si>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</si>
  <si>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</si>
  <si>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</si>
  <si>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</si>
  <si>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</si>
  <si>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</si>
  <si>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</si>
  <si>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</si>
  <si>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</si>
  <si>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</si>
  <si>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</si>
  <si>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</si>
  <si>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</si>
  <si>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</si>
  <si>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</si>
  <si>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</si>
  <si>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</si>
  <si>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</si>
  <si>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</si>
  <si>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</si>
  <si>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</si>
  <si>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</si>
  <si>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</si>
  <si>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</si>
  <si>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</si>
  <si>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</si>
  <si>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</si>
  <si>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</si>
  <si>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</si>
  <si>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</si>
  <si>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</si>
  <si>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</si>
  <si>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</si>
  <si>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</si>
  <si>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</si>
  <si>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</si>
  <si>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</si>
  <si>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</si>
  <si>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</si>
  <si>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</si>
  <si>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</si>
  <si>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</si>
  <si>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</si>
  <si>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</si>
  <si>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</si>
  <si>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</si>
  <si>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</si>
  <si>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</si>
  <si>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</si>
  <si>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</si>
  <si>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</si>
  <si>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</si>
  <si>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</si>
  <si>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</si>
  <si>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</si>
  <si>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</si>
  <si>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</si>
  <si>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</si>
  <si>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</si>
  <si>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</si>
  <si>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</si>
  <si>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</si>
  <si>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</si>
  <si>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</si>
  <si>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</si>
  <si>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</si>
  <si>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</si>
  <si>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</si>
  <si>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</si>
  <si>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</si>
  <si>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</si>
  <si>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</si>
  <si>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</si>
  <si>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</si>
  <si>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</si>
  <si>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</si>
  <si>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</si>
  <si>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</si>
  <si>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</si>
  <si>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</si>
  <si>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</si>
  <si>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</si>
  <si>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</si>
  <si>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</si>
  <si>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</si>
  <si>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</si>
  <si>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</si>
  <si>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</si>
  <si>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</si>
  <si>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</si>
  <si>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</si>
  <si>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</si>
  <si>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</si>
  <si>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</si>
  <si>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</si>
  <si>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</si>
  <si>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</si>
  <si>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</si>
  <si>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</si>
  <si>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</si>
  <si>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</si>
  <si>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</si>
  <si>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</si>
  <si>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</si>
  <si>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</si>
  <si>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</si>
  <si>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</si>
  <si>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</si>
  <si>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</si>
  <si>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</si>
  <si>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</si>
  <si>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</si>
  <si>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</si>
  <si>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</si>
  <si>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</si>
  <si>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</si>
  <si>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</si>
  <si>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</si>
  <si>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</si>
  <si>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</si>
  <si>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</si>
  <si>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</si>
  <si>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</si>
  <si>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</si>
  <si>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</si>
  <si>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</si>
  <si>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</si>
  <si>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</si>
  <si>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</si>
  <si>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</si>
  <si>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</si>
  <si>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</si>
  <si>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</si>
  <si>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</si>
  <si>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</si>
  <si>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</si>
  <si>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</si>
  <si>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</si>
  <si>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</si>
  <si>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</si>
  <si>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</si>
  <si>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</si>
  <si>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</si>
  <si>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</si>
  <si>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</si>
  <si>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</si>
  <si>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</si>
  <si>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</si>
  <si>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</si>
  <si>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</si>
  <si>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</si>
  <si>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</si>
  <si>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</si>
  <si>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</si>
  <si>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</si>
  <si>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</si>
  <si>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</si>
  <si>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</si>
  <si>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</si>
  <si>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</si>
  <si>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</si>
  <si>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</si>
  <si>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</si>
  <si>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</si>
  <si>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</si>
  <si>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</si>
  <si>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</si>
  <si>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</si>
  <si>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</si>
  <si>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</si>
  <si>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</si>
  <si>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</si>
  <si>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</si>
  <si>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</si>
  <si>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</si>
  <si>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</si>
  <si>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</si>
  <si>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</si>
  <si>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</si>
  <si>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</si>
  <si>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</si>
  <si>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</si>
  <si>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</si>
  <si>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</si>
  <si>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</si>
  <si>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</si>
  <si>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</si>
  <si>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</si>
  <si>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</si>
  <si>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</si>
  <si>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</si>
  <si>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</si>
  <si>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</si>
  <si>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</si>
  <si>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</si>
  <si>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</si>
  <si>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</si>
  <si>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</si>
  <si>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</si>
  <si>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</si>
  <si>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</si>
  <si>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</si>
  <si>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</si>
  <si>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</si>
  <si>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</si>
  <si>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</si>
  <si>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</si>
  <si>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</si>
  <si>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</si>
  <si>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</si>
  <si>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</si>
  <si>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</si>
  <si>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</si>
  <si>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</si>
  <si>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</si>
  <si>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</si>
  <si>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</si>
  <si>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</si>
  <si>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</si>
  <si>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</si>
  <si>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</si>
  <si>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</si>
  <si>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</si>
  <si>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</si>
  <si>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</si>
  <si>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</si>
  <si>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</si>
  <si>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</si>
  <si>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</si>
  <si>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</si>
  <si>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</si>
  <si>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</si>
  <si>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</si>
  <si>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</si>
  <si>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</si>
  <si>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</si>
  <si>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</si>
  <si>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</si>
  <si>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</si>
  <si>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</si>
  <si>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</si>
  <si>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</si>
  <si>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</si>
  <si>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</si>
  <si>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</si>
  <si>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</si>
  <si>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</si>
  <si>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</si>
  <si>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</si>
  <si>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</si>
  <si>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</si>
  <si>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</si>
  <si>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</si>
  <si>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</si>
  <si>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</si>
  <si>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</si>
  <si>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</si>
  <si>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</si>
  <si>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</si>
  <si>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</si>
  <si>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</si>
  <si>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</si>
  <si>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</si>
  <si>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</si>
  <si>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</si>
  <si>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</si>
  <si>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</si>
  <si>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</si>
  <si>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</si>
  <si>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</si>
  <si>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</si>
  <si>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</si>
  <si>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</si>
  <si>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</si>
  <si>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</si>
  <si>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</si>
  <si>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</si>
  <si>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</si>
  <si>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</si>
  <si>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</si>
  <si>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</si>
  <si>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</si>
  <si>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</si>
  <si>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</si>
  <si>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</si>
  <si>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</si>
  <si>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</si>
  <si>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</si>
  <si>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</si>
  <si>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</si>
  <si>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</si>
  <si>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</si>
  <si>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</si>
  <si>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</si>
  <si>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</si>
  <si>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</si>
  <si>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</si>
  <si>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</si>
  <si>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</si>
  <si>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</si>
  <si>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</si>
  <si>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</si>
  <si>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</si>
  <si>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</si>
  <si>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</si>
  <si>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</si>
  <si>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</si>
  <si>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</si>
  <si>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</si>
  <si>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</si>
  <si>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</si>
  <si>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</si>
  <si>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</si>
  <si>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</si>
  <si>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</si>
  <si>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</si>
  <si>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</si>
  <si>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</si>
  <si>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</si>
  <si>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</si>
  <si>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</si>
  <si>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</si>
  <si>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</si>
  <si>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</si>
  <si>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</si>
  <si>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</si>
  <si>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</si>
  <si>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</si>
  <si>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</si>
  <si>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</si>
  <si>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</si>
  <si>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</si>
  <si>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</si>
  <si>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</si>
  <si>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</si>
  <si>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</si>
  <si>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</si>
  <si>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</si>
  <si>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</si>
  <si>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</si>
  <si>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</si>
  <si>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</si>
  <si>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</si>
  <si>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</si>
  <si>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</si>
  <si>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</si>
  <si>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</si>
  <si>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</si>
  <si>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</si>
  <si>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</si>
  <si>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</si>
  <si>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</si>
  <si>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</si>
  <si>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</si>
  <si>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</si>
  <si>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</si>
  <si>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</si>
  <si>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</si>
  <si>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</si>
  <si>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</si>
  <si>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</si>
  <si>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</si>
  <si>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</si>
  <si>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</si>
  <si>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</si>
  <si>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</si>
  <si>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</si>
  <si>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</si>
  <si>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</si>
  <si>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</si>
  <si>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</si>
  <si>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</si>
  <si>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</si>
  <si>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</si>
  <si>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</si>
  <si>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</si>
  <si>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</si>
  <si>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</si>
  <si>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</si>
  <si>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</si>
  <si>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</si>
  <si>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</si>
  <si>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</si>
  <si>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</si>
  <si>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</si>
  <si>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</si>
  <si>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</si>
  <si>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</si>
  <si>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</si>
  <si>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</si>
  <si>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</si>
  <si>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</si>
  <si>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</si>
  <si>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</si>
  <si>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</si>
  <si>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</si>
  <si>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</si>
  <si>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</si>
  <si>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</si>
  <si>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</si>
  <si>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</si>
  <si>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</si>
  <si>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</si>
  <si>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</si>
  <si>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</si>
  <si>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</si>
  <si>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</si>
  <si>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</si>
  <si>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</si>
  <si>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</si>
  <si>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</si>
  <si>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</si>
  <si>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</si>
  <si>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</si>
  <si>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</si>
  <si>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</si>
  <si>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</si>
  <si>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</si>
  <si>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</si>
  <si>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</si>
  <si>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</si>
  <si>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</si>
  <si>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</si>
  <si>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</si>
  <si>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</si>
  <si>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</si>
  <si>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</si>
  <si>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</si>
  <si>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</si>
  <si>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</si>
  <si>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</si>
  <si>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</si>
  <si>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</si>
  <si>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</si>
  <si>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</si>
  <si>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</si>
  <si>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</si>
  <si>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</si>
  <si>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</si>
  <si>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</si>
  <si>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</si>
  <si>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</si>
  <si>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</si>
  <si>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</si>
  <si>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</si>
  <si>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</si>
  <si>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</si>
  <si>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</si>
  <si>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</si>
  <si>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</si>
  <si>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</si>
  <si>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</si>
  <si>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</si>
  <si>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</si>
  <si>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</si>
  <si>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</si>
  <si>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</si>
  <si>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</si>
  <si>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</si>
  <si>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</si>
  <si>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</si>
  <si>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</si>
  <si>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</si>
  <si>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</si>
  <si>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</si>
  <si>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</si>
  <si>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</si>
  <si>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</si>
  <si>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</si>
  <si>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</si>
  <si>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</si>
  <si>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</si>
  <si>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</si>
  <si>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</si>
  <si>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</si>
  <si>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</si>
  <si>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</si>
  <si>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</si>
  <si>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</si>
  <si>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</si>
  <si>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</si>
  <si>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</si>
  <si>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</si>
  <si>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</si>
  <si>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</si>
  <si>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</si>
  <si>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</si>
  <si>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</si>
  <si>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</si>
  <si>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</si>
  <si>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</si>
  <si>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</si>
  <si>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</si>
  <si>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</si>
  <si>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</si>
  <si>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</si>
  <si>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</si>
  <si>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</si>
  <si>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</si>
  <si>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</si>
  <si>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</si>
  <si>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</si>
  <si>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</si>
  <si>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</si>
  <si>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</si>
  <si>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</si>
  <si>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</si>
  <si>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</si>
  <si>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</si>
  <si>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</si>
  <si>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</si>
  <si>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</si>
  <si>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</si>
  <si>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</si>
  <si>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</si>
  <si>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</si>
  <si>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</si>
  <si>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</si>
  <si>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</si>
  <si>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</si>
  <si>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</si>
  <si>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</si>
  <si>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</si>
  <si>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</si>
  <si>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</si>
  <si>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</si>
  <si>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</si>
  <si>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</si>
  <si>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</si>
  <si>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</si>
  <si>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</si>
  <si>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</si>
  <si>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</si>
  <si>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</si>
  <si>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</si>
  <si>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</si>
  <si>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</si>
  <si>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</si>
  <si>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</si>
  <si>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</si>
  <si>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</si>
  <si>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</si>
  <si>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</si>
  <si>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</si>
  <si>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</si>
  <si>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</si>
  <si>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</si>
  <si>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</si>
  <si>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</si>
  <si>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</si>
  <si>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</si>
  <si>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</si>
  <si>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</si>
  <si>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</si>
  <si>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</si>
  <si>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</si>
  <si>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</si>
  <si>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</si>
  <si>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</si>
  <si>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</si>
  <si>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</si>
  <si>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</si>
  <si>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</si>
  <si>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</si>
  <si>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</si>
  <si>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</si>
  <si>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</si>
  <si>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</si>
  <si>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</si>
  <si>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</si>
  <si>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</si>
  <si>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</si>
  <si>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</si>
  <si>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</si>
  <si>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</si>
  <si>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</si>
  <si>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</si>
  <si>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</si>
  <si>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</si>
  <si>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</si>
  <si>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</si>
  <si>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</si>
  <si>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</si>
  <si>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</si>
  <si>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</si>
  <si>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</si>
  <si>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</si>
  <si>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</si>
  <si>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</si>
  <si>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</si>
  <si>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</si>
  <si>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</si>
  <si>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</si>
  <si>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</si>
  <si>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</si>
  <si>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</si>
  <si>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</si>
  <si>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</si>
  <si>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</si>
  <si>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</si>
  <si>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</si>
  <si>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</si>
  <si>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</si>
  <si>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</si>
  <si>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</si>
  <si>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</si>
  <si>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</si>
  <si>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</si>
  <si>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</si>
  <si>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</si>
  <si>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</si>
  <si>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</si>
  <si>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</si>
  <si>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</si>
  <si>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</si>
  <si>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</si>
  <si>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</si>
  <si>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</si>
  <si>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</si>
  <si>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</si>
  <si>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</si>
  <si>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</si>
  <si>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</si>
  <si>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</si>
  <si>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</si>
  <si>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</si>
  <si>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</si>
  <si>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</si>
  <si>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</si>
  <si>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</si>
  <si>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</si>
  <si>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</si>
  <si>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</si>
  <si>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</si>
  <si>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</si>
  <si>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</si>
  <si>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</si>
  <si>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</si>
  <si>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</si>
  <si>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</si>
  <si>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</si>
  <si>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</si>
  <si>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</si>
  <si>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</si>
  <si>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</si>
  <si>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</si>
  <si>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</si>
  <si>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</si>
  <si>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</si>
  <si>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</si>
  <si>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</si>
  <si>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</si>
  <si>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</si>
  <si>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</si>
  <si>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</si>
  <si>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</si>
  <si>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</si>
  <si>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</si>
  <si>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</si>
  <si>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</si>
  <si>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</si>
  <si>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</si>
  <si>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</si>
  <si>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</si>
  <si>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</si>
  <si>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</si>
  <si>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</si>
  <si>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</si>
  <si>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</si>
  <si>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</si>
  <si>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</si>
  <si>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</si>
  <si>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</si>
  <si>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</si>
  <si>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</si>
  <si>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</si>
  <si>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</si>
  <si>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</si>
  <si>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</si>
  <si>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</si>
  <si>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</si>
  <si>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</si>
  <si>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</si>
  <si>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</si>
  <si>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</si>
  <si>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</si>
  <si>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</si>
  <si>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</si>
  <si>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</si>
  <si>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</si>
  <si>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</si>
  <si>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</si>
  <si>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</si>
  <si>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</si>
  <si>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</si>
  <si>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</si>
  <si>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</si>
  <si>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</si>
  <si>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</si>
  <si>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</si>
  <si>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</si>
  <si>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</si>
  <si>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</si>
  <si>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</si>
  <si>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</si>
  <si>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</si>
  <si>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</si>
  <si>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</si>
  <si>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</si>
  <si>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</si>
  <si>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</si>
  <si>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</si>
  <si>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</si>
  <si>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</si>
  <si>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</si>
  <si>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</si>
  <si>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</si>
  <si>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</si>
  <si>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</si>
  <si>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</si>
  <si>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</si>
  <si>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</si>
  <si>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</si>
  <si>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</si>
  <si>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</si>
  <si>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</si>
  <si>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</si>
  <si>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</si>
  <si>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</si>
  <si>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</si>
  <si>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</si>
  <si>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</si>
  <si>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</si>
  <si>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</si>
  <si>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</si>
  <si>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</si>
  <si>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</si>
  <si>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</si>
  <si>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</si>
  <si>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</si>
  <si>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</si>
  <si>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</si>
  <si>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</si>
  <si>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</si>
  <si>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</si>
  <si>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</si>
  <si>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</si>
  <si>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</si>
  <si>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</si>
  <si>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</si>
  <si>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</si>
  <si>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</si>
  <si>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</si>
  <si>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</si>
  <si>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</si>
  <si>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</si>
  <si>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</si>
  <si>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</si>
  <si>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</si>
  <si>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</si>
  <si>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</si>
  <si>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</si>
  <si>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</si>
  <si>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</si>
  <si>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</si>
  <si>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</si>
  <si>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</si>
  <si>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</si>
  <si>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</si>
  <si>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</si>
  <si>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</si>
  <si>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</si>
  <si>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</si>
  <si>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</si>
  <si>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</si>
  <si>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</si>
  <si>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</si>
  <si>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</si>
  <si>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</si>
  <si>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</si>
  <si>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</si>
  <si>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</si>
  <si>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</si>
  <si>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</si>
  <si>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</si>
  <si>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</si>
  <si>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</si>
  <si>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</si>
  <si>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</si>
  <si>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</si>
  <si>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</si>
  <si>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</si>
  <si>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</si>
  <si>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</si>
  <si>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</si>
  <si>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</si>
  <si>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</si>
  <si>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</si>
  <si>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</si>
  <si>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</si>
  <si>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</si>
  <si>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</si>
  <si>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</si>
  <si>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</si>
  <si>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</si>
  <si>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</si>
  <si>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</si>
  <si>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</si>
  <si>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</si>
  <si>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</si>
  <si>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</si>
  <si>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</si>
  <si>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</si>
  <si>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</si>
  <si>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</si>
  <si>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</si>
  <si>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</si>
  <si>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</si>
  <si>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</si>
  <si>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</si>
  <si>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</si>
  <si>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</si>
  <si>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</si>
  <si>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</si>
  <si>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</si>
  <si>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</si>
  <si>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</si>
  <si>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</si>
  <si>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</si>
  <si>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</si>
  <si>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</si>
  <si>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</si>
  <si>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</si>
  <si>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</si>
  <si>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</si>
  <si>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</si>
  <si>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</si>
  <si>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</si>
  <si>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</si>
  <si>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</si>
  <si>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</si>
  <si>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</si>
  <si>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</si>
  <si>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</si>
  <si>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</si>
  <si>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</si>
  <si>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</si>
  <si>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</si>
  <si>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</si>
  <si>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</si>
  <si>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</si>
  <si>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</si>
  <si>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</si>
  <si>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</si>
  <si>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</si>
  <si>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</si>
  <si>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</si>
  <si>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</si>
  <si>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</si>
  <si>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</si>
  <si>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</si>
  <si>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</si>
  <si>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</si>
  <si>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</si>
  <si>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</si>
  <si>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</si>
  <si>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</si>
  <si>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</si>
  <si>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</si>
  <si>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</si>
  <si>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</si>
  <si>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</si>
  <si>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</si>
  <si>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</si>
  <si>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</si>
  <si>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</si>
  <si>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</si>
  <si>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</si>
  <si>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</si>
  <si>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</si>
  <si>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</si>
  <si>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</si>
  <si>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</si>
  <si>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</si>
  <si>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</si>
  <si>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</si>
  <si>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</si>
  <si>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</si>
  <si>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</si>
  <si>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</si>
  <si>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</si>
  <si>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</si>
  <si>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</si>
  <si>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</si>
  <si>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</si>
  <si>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</si>
  <si>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</si>
  <si>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</si>
  <si>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</si>
  <si>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</si>
  <si>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</si>
  <si>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</si>
  <si>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</si>
  <si>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</si>
  <si>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</si>
  <si>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</si>
  <si>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</si>
  <si>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</si>
  <si>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</si>
  <si>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</si>
  <si>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</si>
  <si>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</si>
  <si>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</si>
  <si>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</si>
  <si>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</si>
  <si>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</si>
  <si>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</si>
  <si>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</si>
  <si>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</si>
  <si>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</si>
  <si>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</si>
  <si>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</si>
  <si>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</si>
  <si>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</si>
  <si>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</si>
  <si>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</si>
  <si>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</si>
  <si>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</si>
  <si>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</si>
  <si>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</si>
  <si>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</si>
  <si>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</si>
  <si>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</si>
  <si>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</si>
  <si>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</si>
  <si>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</si>
  <si>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</si>
  <si>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</si>
  <si>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</si>
  <si>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</si>
  <si>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</si>
  <si>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</si>
  <si>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</si>
  <si>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</si>
  <si>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</si>
  <si>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</si>
  <si>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</si>
  <si>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</si>
  <si>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</si>
  <si>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</si>
  <si>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</si>
  <si>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</si>
  <si>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</si>
  <si>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</si>
  <si>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</si>
  <si>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</si>
  <si>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</si>
  <si>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</si>
  <si>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</si>
  <si>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</si>
  <si>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</si>
  <si>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</si>
  <si>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</si>
  <si>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</si>
  <si>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</si>
  <si>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</si>
  <si>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</si>
  <si>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</si>
  <si>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</si>
  <si>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</si>
  <si>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</si>
  <si>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</si>
  <si>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</si>
  <si>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</si>
  <si>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</si>
  <si>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</si>
  <si>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</si>
  <si>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</si>
  <si>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</si>
  <si>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</si>
  <si>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</si>
  <si>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</si>
  <si>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</si>
  <si>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</si>
  <si>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</si>
  <si>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</si>
  <si>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</si>
  <si>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</si>
  <si>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</si>
  <si>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</si>
  <si>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</si>
  <si>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</si>
  <si>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</si>
  <si>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</si>
  <si>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</si>
  <si>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</si>
  <si>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</si>
  <si>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</si>
  <si>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</si>
  <si>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</si>
  <si>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</si>
  <si>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</si>
  <si>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</si>
  <si>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</si>
  <si>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</si>
  <si>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</si>
  <si>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</si>
  <si>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</si>
  <si>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</si>
  <si>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</si>
  <si>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</si>
  <si>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</si>
  <si>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</si>
  <si>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</si>
  <si>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</si>
  <si>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</si>
  <si>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</si>
  <si>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</si>
  <si>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</si>
  <si>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</si>
  <si>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</si>
  <si>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</si>
  <si>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</si>
  <si>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</si>
  <si>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</si>
  <si>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</si>
  <si>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</si>
  <si>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</si>
  <si>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</si>
  <si>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</si>
  <si>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</si>
  <si>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</si>
  <si>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</si>
  <si>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</si>
  <si>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</si>
  <si>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</si>
  <si>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</si>
  <si>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</si>
  <si>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</si>
  <si>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</si>
  <si>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</si>
  <si>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</si>
  <si>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</si>
  <si>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</si>
  <si>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</si>
  <si>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</si>
  <si>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</si>
  <si>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</si>
  <si>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</si>
  <si>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</si>
  <si>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</si>
  <si>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</si>
  <si>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</si>
  <si>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</si>
  <si>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</si>
  <si>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</si>
  <si>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</si>
  <si>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</si>
  <si>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</si>
  <si>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</si>
  <si>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</si>
  <si>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</si>
  <si>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</si>
  <si>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</si>
  <si>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</si>
  <si>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</si>
  <si>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</si>
  <si>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</si>
  <si>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</si>
  <si>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</si>
  <si>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</si>
  <si>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</si>
  <si>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</si>
  <si>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</si>
  <si>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</si>
  <si>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</si>
  <si>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</si>
  <si>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</si>
  <si>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</si>
  <si>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</si>
  <si>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</si>
  <si>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</si>
  <si>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</si>
  <si>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</si>
  <si>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</si>
  <si>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</si>
  <si>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</si>
  <si>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</si>
  <si>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</si>
  <si>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</si>
  <si>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</si>
  <si>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</si>
  <si>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</si>
  <si>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</si>
  <si>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</si>
  <si>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</si>
  <si>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</si>
  <si>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</si>
  <si>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</si>
  <si>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</si>
  <si>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</si>
  <si>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</si>
  <si>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</si>
  <si>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</si>
  <si>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</si>
  <si>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</si>
  <si>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</si>
  <si>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</si>
  <si>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</si>
  <si>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</si>
  <si>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</si>
  <si>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</si>
  <si>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</si>
  <si>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</si>
  <si>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</si>
  <si>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</si>
  <si>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</si>
  <si>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</si>
  <si>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</si>
  <si>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</si>
  <si>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</si>
  <si>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</si>
  <si>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</si>
  <si>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</si>
  <si>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</si>
  <si>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</si>
  <si>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</si>
  <si>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</si>
  <si>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</si>
  <si>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</si>
  <si>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</si>
  <si>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</si>
  <si>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</si>
  <si>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</si>
  <si>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</si>
  <si>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</si>
  <si>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</si>
  <si>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</si>
  <si>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</si>
  <si>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</si>
  <si>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</si>
  <si>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</si>
  <si>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</si>
  <si>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</si>
  <si>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</si>
  <si>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</si>
  <si>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</si>
  <si>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</si>
  <si>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</si>
  <si>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</si>
  <si>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</si>
  <si>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</si>
  <si>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</si>
  <si>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</si>
  <si>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</si>
  <si>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</si>
  <si>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</si>
  <si>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</si>
  <si>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</si>
  <si>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</si>
  <si>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</si>
  <si>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</si>
  <si>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</si>
  <si>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</si>
  <si>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</si>
  <si>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</si>
  <si>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</si>
  <si>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</si>
  <si>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</si>
  <si>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</si>
  <si>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</si>
  <si>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</si>
  <si>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</si>
  <si>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</si>
  <si>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</si>
  <si>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</si>
  <si>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</si>
  <si>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</si>
  <si>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</si>
  <si>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</si>
  <si>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</si>
  <si>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</si>
  <si>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</si>
  <si>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</si>
  <si>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</si>
  <si>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</si>
  <si>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</si>
  <si>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</si>
  <si>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</si>
  <si>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</si>
  <si>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</si>
  <si>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</si>
  <si>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</si>
  <si>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</si>
  <si>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</si>
  <si>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</si>
  <si>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</si>
  <si>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</si>
  <si>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</si>
  <si>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</si>
  <si>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</si>
  <si>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</si>
  <si>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</si>
  <si>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</si>
  <si>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</si>
  <si>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</si>
  <si>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</si>
  <si>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</si>
  <si>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</si>
  <si>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</si>
  <si>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</si>
  <si>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</si>
  <si>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</si>
  <si>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</si>
  <si>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</si>
  <si>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</si>
  <si>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</si>
  <si>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</si>
  <si>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</si>
  <si>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</si>
  <si>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</si>
  <si>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</si>
  <si>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</si>
  <si>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</si>
  <si>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</si>
  <si>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</si>
  <si>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</si>
  <si>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</si>
  <si>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</si>
  <si>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</si>
  <si>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</si>
  <si>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</si>
  <si>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</si>
  <si>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</si>
  <si>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</si>
  <si>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</si>
  <si>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</si>
  <si>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</si>
  <si>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</si>
  <si>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</si>
  <si>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</si>
  <si>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</si>
  <si>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</si>
  <si>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</si>
  <si>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</si>
  <si>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</si>
  <si>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</si>
  <si>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</si>
  <si>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</si>
  <si>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</si>
  <si>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</si>
  <si>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</si>
  <si>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</si>
  <si>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</si>
  <si>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</si>
  <si>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</si>
  <si>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</si>
  <si>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</si>
  <si>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</si>
  <si>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</si>
  <si>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</si>
  <si>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</si>
  <si>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</si>
  <si>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</si>
  <si>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</si>
  <si>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</si>
  <si>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</si>
  <si>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</si>
  <si>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</si>
  <si>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</si>
  <si>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</si>
  <si>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</si>
  <si>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</si>
  <si>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</si>
  <si>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</si>
  <si>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</si>
  <si>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</si>
  <si>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</si>
  <si>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</si>
  <si>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</si>
  <si>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</si>
  <si>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</si>
  <si>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</si>
  <si>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</si>
  <si>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</si>
  <si>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</si>
  <si>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</si>
  <si>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</si>
  <si>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</si>
  <si>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</si>
  <si>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</si>
  <si>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</si>
  <si>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</si>
  <si>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</si>
  <si>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</si>
  <si>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</si>
  <si>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</si>
  <si>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</si>
  <si>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</si>
  <si>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</si>
  <si>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</si>
  <si>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</si>
  <si>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</si>
  <si>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</si>
  <si>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</si>
  <si>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</si>
  <si>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</si>
  <si>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</si>
  <si>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</si>
  <si>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</si>
  <si>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</si>
  <si>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</si>
  <si>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</si>
  <si>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</si>
  <si>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</si>
  <si>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</si>
  <si>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</si>
  <si>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</si>
  <si>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</si>
  <si>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</si>
  <si>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</si>
  <si>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</si>
  <si>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</si>
  <si>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</si>
  <si>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</si>
  <si>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</si>
  <si>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</si>
  <si>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</si>
  <si>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</si>
  <si>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</si>
  <si>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</si>
  <si>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</si>
  <si>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</si>
  <si>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</si>
  <si>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</si>
  <si>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</si>
  <si>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</si>
  <si>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</si>
  <si>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</si>
  <si>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</si>
  <si>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</si>
  <si>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</si>
  <si>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</si>
  <si>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</si>
  <si>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</si>
  <si>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</si>
  <si>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</si>
  <si>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</si>
  <si>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</si>
  <si>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</si>
  <si>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</si>
  <si>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</si>
  <si>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</si>
  <si>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</si>
  <si>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</si>
  <si>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</si>
  <si>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</si>
  <si>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</si>
  <si>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</si>
  <si>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</si>
  <si>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</si>
  <si>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</si>
  <si>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</si>
  <si>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</si>
  <si>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</si>
  <si>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</si>
  <si>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</si>
  <si>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</si>
  <si>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</si>
  <si>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</si>
  <si>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</si>
  <si>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</si>
  <si>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</si>
  <si>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</si>
  <si>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</si>
  <si>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</si>
  <si>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</si>
  <si>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</si>
  <si>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</si>
  <si>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</si>
  <si>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</si>
  <si>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</si>
  <si>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</si>
  <si>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</si>
  <si>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</si>
  <si>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</si>
  <si>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</si>
  <si>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</si>
  <si>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</si>
  <si>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</si>
  <si>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</si>
  <si>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</si>
  <si>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</si>
  <si>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</si>
  <si>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</si>
  <si>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</si>
  <si>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</si>
  <si>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</si>
  <si>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</si>
  <si>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</si>
  <si>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</si>
  <si>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</si>
  <si>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</si>
  <si>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</si>
  <si>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</si>
  <si>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</si>
  <si>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</si>
  <si>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</si>
  <si>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</si>
  <si>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</si>
  <si>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</si>
  <si>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</si>
  <si>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</si>
  <si>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</si>
  <si>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</si>
  <si>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</si>
  <si>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</si>
  <si>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</si>
  <si>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</si>
  <si>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</si>
  <si>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</si>
  <si>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</si>
  <si>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</si>
  <si>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</si>
  <si>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</si>
  <si>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</si>
  <si>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</si>
  <si>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</si>
  <si>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</si>
  <si>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</si>
  <si>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</si>
  <si>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</si>
  <si>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</si>
  <si>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</si>
  <si>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</si>
  <si>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</si>
  <si>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</si>
  <si>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</si>
  <si>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</si>
  <si>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</si>
  <si>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</si>
  <si>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</si>
  <si>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</si>
  <si>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</si>
  <si>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</si>
  <si>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</si>
  <si>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</si>
  <si>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</si>
  <si>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</si>
  <si>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</si>
  <si>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</si>
  <si>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</si>
  <si>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</si>
  <si>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</si>
  <si>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</si>
  <si>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</si>
  <si>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</si>
  <si>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</si>
  <si>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</si>
  <si>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</si>
  <si>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</si>
  <si>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</si>
  <si>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</si>
  <si>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</si>
  <si>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</si>
  <si>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</si>
  <si>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</si>
  <si>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</si>
  <si>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</si>
  <si>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</si>
  <si>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</si>
  <si>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</si>
  <si>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</si>
  <si>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</si>
  <si>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</si>
  <si>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</si>
  <si>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</si>
  <si>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</si>
  <si>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</si>
  <si>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</si>
  <si>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</si>
  <si>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</si>
  <si>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</si>
  <si>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</si>
  <si>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</si>
  <si>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</si>
  <si>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</si>
  <si>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</si>
  <si>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</si>
  <si>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</si>
  <si>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</si>
  <si>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</si>
  <si>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</si>
  <si>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</si>
  <si>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</si>
  <si>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</si>
  <si>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</si>
  <si>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</si>
  <si>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</si>
  <si>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</si>
  <si>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</si>
  <si>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</si>
  <si>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</si>
  <si>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</si>
  <si>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</si>
  <si>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</si>
  <si>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</si>
  <si>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</si>
  <si>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</si>
  <si>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</si>
  <si>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</si>
  <si>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</si>
  <si>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</si>
  <si>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</si>
  <si>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</si>
  <si>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</si>
  <si>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</si>
  <si>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</si>
  <si>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</si>
  <si>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</si>
  <si>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</si>
  <si>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</si>
  <si>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</si>
  <si>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</si>
  <si>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</si>
  <si>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</si>
  <si>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</si>
  <si>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</si>
  <si>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</si>
  <si>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</si>
  <si>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</si>
  <si>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</si>
  <si>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</si>
  <si>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</si>
  <si>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</si>
  <si>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</si>
  <si>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</si>
  <si>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</si>
  <si>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</si>
  <si>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</si>
  <si>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</si>
  <si>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</si>
  <si>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</si>
  <si>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</si>
  <si>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</si>
  <si>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</si>
  <si>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</si>
  <si>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</si>
  <si>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</si>
  <si>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</si>
  <si>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</si>
  <si>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</si>
  <si>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</si>
  <si>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</si>
  <si>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</si>
  <si>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</si>
  <si>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</si>
  <si>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</si>
  <si>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</si>
  <si>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</si>
  <si>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</si>
  <si>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</si>
  <si>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</si>
  <si>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</si>
  <si>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</si>
  <si>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</si>
  <si>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</si>
  <si>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</si>
  <si>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</si>
  <si>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</si>
  <si>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</si>
  <si>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</si>
  <si>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</si>
  <si>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</si>
  <si>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</si>
  <si>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</si>
  <si>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</si>
  <si>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</si>
  <si>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</si>
  <si>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</si>
  <si>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</si>
  <si>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</si>
  <si>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</si>
  <si>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</si>
  <si>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</si>
  <si>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</si>
  <si>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</si>
  <si>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</si>
  <si>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</si>
  <si>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</si>
  <si>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</si>
  <si>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</si>
  <si>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</si>
  <si>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</si>
  <si>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</si>
  <si>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</si>
  <si>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</si>
  <si>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</si>
  <si>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</si>
  <si>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</si>
  <si>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</si>
  <si>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</si>
  <si>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</si>
  <si>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</si>
  <si>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</si>
  <si>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</si>
  <si>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</si>
  <si>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</si>
  <si>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</si>
  <si>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</si>
  <si>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</si>
  <si>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</si>
  <si>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</si>
  <si>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</si>
  <si>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</si>
  <si>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</si>
  <si>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</si>
  <si>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</si>
  <si>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</si>
  <si>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</si>
  <si>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</si>
  <si>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</si>
  <si>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</si>
  <si>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</si>
  <si>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</si>
  <si>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</si>
  <si>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</si>
  <si>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</si>
  <si>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</si>
  <si>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</si>
  <si>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</si>
  <si>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</si>
  <si>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</si>
  <si>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</si>
  <si>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</si>
  <si>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</si>
  <si>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</si>
  <si>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</si>
  <si>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</si>
  <si>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</si>
  <si>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</si>
  <si>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</si>
  <si>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</si>
  <si>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</si>
  <si>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</si>
  <si>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</si>
  <si>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</si>
  <si>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</si>
  <si>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</si>
  <si>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</si>
  <si>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</si>
  <si>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</si>
  <si>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</si>
  <si>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</si>
  <si>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</si>
  <si>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</si>
  <si>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</si>
  <si>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</si>
  <si>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</si>
  <si>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</si>
  <si>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</si>
  <si>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</si>
  <si>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</si>
  <si>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</si>
  <si>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</si>
  <si>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</si>
  <si>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</si>
  <si>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</si>
  <si>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</si>
  <si>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</si>
  <si>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</si>
  <si>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</si>
  <si>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</si>
  <si>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</si>
  <si>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</si>
  <si>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</si>
  <si>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</si>
  <si>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</si>
  <si>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</si>
  <si>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</si>
  <si>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</si>
  <si>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</si>
  <si>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</si>
  <si>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</si>
  <si>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</si>
  <si>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</si>
  <si>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</si>
  <si>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</si>
  <si>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</si>
  <si>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</si>
  <si>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</si>
  <si>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</si>
  <si>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</si>
  <si>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</si>
  <si>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</si>
  <si>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</si>
  <si>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</si>
  <si>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</si>
  <si>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</si>
  <si>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</si>
  <si>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</si>
  <si>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</si>
  <si>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</si>
  <si>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</si>
  <si>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</si>
  <si>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</si>
  <si>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</si>
  <si>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</si>
  <si>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</si>
  <si>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</si>
  <si>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</si>
  <si>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</si>
  <si>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</si>
  <si>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</si>
  <si>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</si>
  <si>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</si>
  <si>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</si>
  <si>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</si>
  <si>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</si>
  <si>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</si>
  <si>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</si>
  <si>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</si>
  <si>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</si>
  <si>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</si>
  <si>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</si>
  <si>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</si>
  <si>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</si>
  <si>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</si>
  <si>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</si>
  <si>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</si>
  <si>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</si>
  <si>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</si>
  <si>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</si>
  <si>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</si>
  <si>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</si>
  <si>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</si>
  <si>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</si>
  <si>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</si>
  <si>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</si>
  <si>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</si>
  <si>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</si>
  <si>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</si>
  <si>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</si>
  <si>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</si>
  <si>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</si>
  <si>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</si>
  <si>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</si>
  <si>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</si>
  <si>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</si>
  <si>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</si>
  <si>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</si>
  <si>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</si>
  <si>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</si>
  <si>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</si>
  <si>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</si>
  <si>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</si>
  <si>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</si>
  <si>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</si>
  <si>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</si>
  <si>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</si>
  <si>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</si>
  <si>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</si>
  <si>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</si>
  <si>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</si>
  <si>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</si>
  <si>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</si>
  <si>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</si>
  <si>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</si>
  <si>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</si>
  <si>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</si>
  <si>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</si>
  <si>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</si>
  <si>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</si>
  <si>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</si>
  <si>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</si>
  <si>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</si>
  <si>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</si>
  <si>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</si>
  <si>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</si>
  <si>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</si>
  <si>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</si>
  <si>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</si>
  <si>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</si>
  <si>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</si>
  <si>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</si>
  <si>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</si>
  <si>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</si>
  <si>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</si>
  <si>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</si>
  <si>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</si>
  <si>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</si>
  <si>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</si>
  <si>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</si>
  <si>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</si>
  <si>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</si>
  <si>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</si>
  <si>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</si>
  <si>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</si>
  <si>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</si>
  <si>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</si>
  <si>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</si>
  <si>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</si>
  <si>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</si>
  <si>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</si>
  <si>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</si>
  <si>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</si>
  <si>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</si>
  <si>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</si>
  <si>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</si>
  <si>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</si>
  <si>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</si>
  <si>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</si>
  <si>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</si>
  <si>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</si>
  <si>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</si>
  <si>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</si>
  <si>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</si>
  <si>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</si>
  <si>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</si>
  <si>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</si>
  <si>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</si>
  <si>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</si>
  <si>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</si>
  <si>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</si>
  <si>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</si>
  <si>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</si>
  <si>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</si>
  <si>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</si>
  <si>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</si>
  <si>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</si>
  <si>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</si>
  <si>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</si>
  <si>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</si>
  <si>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</si>
  <si>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</si>
  <si>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</si>
  <si>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</si>
  <si>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</si>
  <si>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</si>
  <si>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</si>
  <si>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</si>
  <si>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</si>
  <si>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</si>
  <si>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</si>
  <si>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</si>
  <si>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</si>
  <si>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</si>
  <si>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</si>
  <si>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</si>
  <si>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</si>
  <si>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</si>
  <si>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</si>
  <si>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</si>
  <si>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</si>
  <si>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</si>
  <si>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</si>
  <si>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</si>
  <si>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</si>
  <si>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</si>
  <si>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</si>
  <si>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</si>
  <si>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</si>
  <si>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</si>
  <si>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</si>
  <si>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</si>
  <si>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</si>
  <si>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</si>
  <si>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</si>
  <si>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</si>
  <si>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</si>
  <si>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</si>
  <si>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</si>
  <si>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</si>
  <si>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</si>
  <si>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</si>
  <si>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</si>
  <si>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</si>
  <si>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</si>
  <si>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</si>
  <si>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</si>
  <si>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</si>
  <si>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</si>
  <si>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</si>
  <si>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</si>
  <si>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</si>
  <si>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</si>
  <si>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</si>
  <si>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</si>
  <si>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</si>
  <si>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</si>
  <si>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</si>
  <si>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</si>
  <si>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</si>
  <si>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</si>
  <si>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</si>
  <si>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</si>
  <si>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</si>
  <si>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</si>
  <si>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</si>
  <si>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</si>
  <si>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</si>
  <si>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</si>
  <si>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</si>
  <si>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</si>
  <si>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</si>
  <si>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</si>
  <si>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</si>
  <si>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</si>
  <si>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</si>
  <si>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</si>
  <si>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</si>
  <si>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</si>
  <si>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</si>
  <si>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</si>
  <si>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</si>
  <si>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</si>
  <si>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</si>
  <si>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</si>
  <si>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</si>
  <si>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</si>
  <si>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</si>
  <si>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</si>
  <si>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</si>
  <si>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</si>
  <si>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</si>
  <si>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</si>
  <si>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</si>
  <si>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</si>
  <si>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</si>
  <si>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</si>
  <si>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</si>
  <si>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</si>
  <si>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</si>
  <si>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</si>
  <si>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</si>
  <si>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</si>
  <si>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</si>
  <si>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</si>
  <si>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</si>
  <si>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</si>
  <si>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</si>
  <si>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</si>
  <si>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</si>
  <si>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</si>
  <si>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</si>
  <si>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</si>
  <si>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</si>
  <si>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</si>
  <si>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</si>
  <si>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</si>
  <si>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</si>
  <si>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</si>
  <si>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</si>
  <si>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</si>
  <si>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</si>
  <si>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</si>
  <si>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</si>
  <si>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</si>
  <si>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</si>
  <si>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</si>
  <si>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</si>
  <si>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</si>
  <si>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</si>
  <si>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</si>
  <si>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</si>
  <si>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</si>
  <si>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</si>
  <si>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</si>
  <si>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</si>
  <si>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</si>
  <si>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</si>
  <si>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</si>
  <si>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</si>
  <si>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</si>
  <si>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</si>
  <si>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</si>
  <si>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</si>
  <si>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</si>
  <si>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</si>
  <si>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</si>
  <si>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</si>
  <si>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</si>
  <si>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</si>
  <si>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</si>
  <si>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</si>
  <si>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</si>
  <si>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</si>
  <si>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</si>
  <si>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</si>
  <si>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</si>
  <si>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</si>
  <si>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</si>
  <si>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</si>
  <si>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</si>
  <si>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</si>
  <si>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</si>
  <si>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</si>
  <si>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</si>
  <si>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</si>
  <si>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</si>
  <si>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</si>
  <si>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</si>
  <si>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</si>
  <si>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</si>
  <si>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</si>
  <si>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</si>
  <si>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</si>
  <si>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</si>
  <si>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</si>
  <si>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</si>
  <si>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</si>
  <si>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</si>
  <si>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</si>
  <si>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</si>
  <si>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</si>
  <si>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</si>
  <si>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</si>
  <si>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</si>
  <si>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</si>
  <si>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</si>
  <si>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</si>
  <si>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</si>
  <si>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</si>
  <si>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</si>
  <si>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</si>
  <si>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</si>
  <si>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</si>
  <si>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</si>
  <si>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</si>
  <si>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</si>
  <si>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</si>
  <si>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</si>
  <si>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</si>
  <si>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</si>
  <si>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</si>
  <si>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</si>
  <si>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</si>
  <si>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</si>
  <si>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</si>
  <si>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</si>
  <si>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</si>
  <si>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</si>
  <si>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</si>
  <si>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</si>
  <si>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</si>
  <si>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</si>
  <si>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</si>
  <si>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</si>
  <si>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</si>
  <si>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</si>
  <si>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</si>
  <si>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</si>
  <si>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</si>
  <si>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</si>
  <si>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</si>
  <si>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</si>
  <si>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</si>
  <si>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</si>
  <si>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</si>
  <si>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</si>
  <si>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</si>
  <si>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</si>
  <si>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</si>
  <si>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</si>
  <si>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</si>
  <si>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</si>
  <si>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</si>
  <si>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</si>
  <si>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</si>
  <si>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</si>
  <si>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</si>
  <si>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</si>
  <si>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</si>
  <si>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</si>
  <si>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</si>
  <si>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</si>
  <si>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</si>
  <si>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</si>
  <si>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</si>
  <si>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</si>
  <si>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</si>
  <si>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</si>
  <si>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</si>
  <si>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</si>
  <si>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</si>
  <si>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</si>
  <si>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</si>
  <si>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</si>
  <si>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</si>
  <si>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</si>
  <si>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</si>
  <si>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</si>
  <si>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</si>
  <si>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</si>
  <si>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</si>
  <si>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</si>
  <si>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</si>
  <si>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</si>
  <si>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</si>
  <si>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</si>
  <si>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</si>
  <si>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</si>
  <si>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</si>
  <si>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</si>
  <si>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</si>
  <si>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</si>
  <si>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</si>
  <si>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</si>
  <si>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</si>
  <si>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</si>
  <si>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</si>
  <si>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</si>
  <si>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</si>
  <si>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</si>
  <si>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</si>
  <si>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</si>
  <si>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</si>
  <si>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</si>
  <si>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</si>
  <si>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</si>
  <si>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</si>
  <si>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</si>
  <si>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</si>
  <si>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</si>
  <si>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</si>
  <si>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</si>
  <si>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</si>
  <si>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</si>
  <si>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</si>
  <si>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</si>
  <si>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</si>
  <si>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</si>
  <si>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</si>
  <si>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</si>
  <si>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</si>
  <si>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</si>
  <si>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</si>
  <si>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</si>
  <si>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</si>
  <si>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</si>
  <si>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</si>
  <si>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</si>
  <si>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</si>
  <si>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</si>
  <si>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</si>
  <si>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</si>
  <si>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</si>
  <si>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</si>
  <si>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</si>
  <si>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</si>
  <si>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</si>
  <si>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</si>
  <si>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</si>
  <si>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</si>
  <si>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</si>
  <si>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</si>
  <si>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</si>
  <si>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</si>
  <si>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</si>
  <si>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</si>
  <si>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</si>
  <si>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</si>
  <si>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</si>
  <si>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</si>
  <si>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</si>
  <si>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</si>
  <si>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</si>
  <si>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</si>
  <si>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</si>
  <si>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</si>
  <si>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</si>
  <si>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</si>
  <si>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</si>
  <si>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</si>
  <si>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</si>
  <si>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</si>
  <si>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</si>
  <si>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</si>
  <si>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</si>
  <si>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</si>
  <si>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</si>
  <si>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</si>
  <si>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</si>
  <si>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</si>
  <si>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</si>
  <si>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</si>
  <si>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</si>
  <si>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</si>
  <si>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</si>
  <si>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</si>
  <si>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</si>
  <si>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</si>
  <si>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</si>
  <si>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</si>
  <si>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</si>
  <si>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</si>
  <si>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</si>
  <si>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</si>
  <si>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</si>
  <si>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</si>
  <si>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</si>
  <si>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</si>
  <si>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</si>
  <si>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</si>
  <si>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</si>
  <si>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</si>
  <si>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</si>
  <si>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</si>
  <si>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</si>
  <si>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</si>
  <si>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</si>
  <si>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</si>
  <si>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</si>
  <si>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</si>
  <si>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</si>
  <si>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</si>
  <si>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</si>
  <si>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</si>
  <si>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</si>
  <si>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</si>
  <si>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</si>
  <si>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</si>
  <si>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</si>
  <si>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</si>
  <si>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</si>
  <si>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</si>
  <si>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</si>
  <si>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</si>
  <si>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</si>
  <si>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</si>
  <si>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</si>
  <si>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</si>
  <si>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</si>
  <si>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</si>
  <si>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</si>
  <si>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</si>
  <si>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</si>
  <si>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</si>
  <si>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</si>
  <si>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</si>
  <si>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</si>
  <si>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</si>
  <si>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</si>
  <si>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</si>
  <si>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</si>
  <si>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</si>
  <si>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</si>
  <si>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</si>
  <si>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</si>
  <si>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</si>
  <si>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</si>
  <si>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</si>
  <si>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</si>
  <si>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</si>
  <si>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</si>
  <si>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</si>
  <si>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</si>
  <si>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</si>
  <si>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</si>
  <si>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</si>
  <si>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</si>
  <si>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</si>
  <si>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</si>
  <si>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</si>
  <si>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</si>
  <si>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</si>
  <si>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</si>
  <si>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</si>
  <si>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</si>
  <si>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</si>
  <si>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</si>
  <si>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</si>
  <si>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</si>
  <si>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</si>
  <si>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</si>
  <si>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</si>
  <si>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</si>
  <si>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</si>
  <si>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</si>
  <si>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</si>
  <si>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</si>
  <si>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</si>
  <si>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</si>
  <si>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</si>
  <si>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</si>
  <si>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</si>
  <si>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</si>
  <si>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</si>
  <si>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</si>
  <si>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</si>
  <si>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</si>
  <si>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</si>
  <si>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</si>
  <si>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</si>
  <si>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</si>
  <si>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</si>
  <si>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</si>
  <si>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</si>
  <si>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</si>
  <si>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</si>
  <si>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</si>
  <si>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</si>
  <si>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</si>
  <si>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</si>
  <si>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</si>
  <si>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</si>
  <si>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</si>
  <si>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</si>
  <si>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</si>
  <si>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</si>
  <si>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</si>
  <si>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</si>
  <si>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</si>
  <si>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</si>
  <si>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</si>
  <si>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</si>
  <si>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</si>
  <si>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</si>
  <si>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</si>
  <si>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</si>
  <si>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</si>
  <si>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</si>
  <si>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</si>
  <si>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</si>
  <si>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</si>
  <si>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</si>
  <si>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</si>
  <si>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</si>
  <si>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</si>
  <si>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</si>
  <si>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</si>
  <si>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</si>
  <si>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</si>
  <si>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</si>
  <si>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</si>
  <si>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</si>
  <si>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</si>
  <si>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</si>
  <si>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</si>
  <si>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</si>
  <si>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</si>
  <si>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</si>
  <si>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</si>
  <si>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</si>
  <si>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</si>
  <si>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</si>
  <si>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</si>
  <si>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</si>
  <si>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</si>
  <si>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</si>
  <si>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</si>
  <si>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</si>
  <si>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</si>
  <si>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</si>
  <si>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</si>
  <si>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</si>
  <si>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</si>
  <si>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</si>
  <si>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</si>
  <si>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</si>
  <si>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</si>
  <si>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</si>
  <si>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</si>
  <si>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</si>
  <si>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</si>
  <si>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</si>
  <si>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</si>
  <si>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</si>
  <si>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</si>
  <si>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</si>
  <si>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</si>
  <si>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</si>
  <si>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</si>
  <si>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</si>
  <si>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</si>
  <si>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</si>
  <si>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</si>
  <si>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</si>
  <si>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</si>
  <si>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</si>
  <si>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</si>
  <si>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</si>
  <si>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</si>
  <si>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</si>
  <si>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</si>
  <si>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</si>
  <si>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</si>
  <si>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</si>
  <si>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</si>
  <si>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</si>
  <si>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</si>
  <si>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</si>
  <si>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</si>
  <si>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</si>
  <si>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</si>
  <si>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</si>
  <si>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</si>
  <si>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</si>
  <si>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</si>
  <si>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</si>
  <si>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</si>
  <si>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</si>
  <si>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</si>
  <si>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</si>
  <si>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</si>
  <si>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</si>
  <si>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</si>
  <si>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</si>
  <si>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</si>
  <si>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</si>
  <si>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</si>
  <si>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</si>
  <si>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</si>
  <si>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</si>
  <si>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</si>
  <si>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</si>
  <si>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</si>
  <si>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</si>
  <si>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</si>
  <si>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</si>
  <si>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</si>
  <si>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</si>
  <si>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</si>
  <si>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</si>
  <si>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</si>
  <si>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</si>
  <si>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</si>
  <si>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</si>
  <si>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</si>
  <si>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</si>
  <si>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</si>
  <si>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</si>
  <si>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</si>
  <si>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</si>
  <si>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</si>
  <si>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</si>
  <si>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</si>
  <si>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</si>
  <si>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</si>
  <si>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</si>
  <si>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</si>
  <si>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</si>
  <si>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</si>
  <si>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</si>
  <si>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</si>
  <si>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</si>
  <si>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</si>
  <si>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</si>
  <si>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</si>
  <si>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</si>
  <si>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</si>
  <si>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</si>
  <si>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</si>
  <si>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</si>
  <si>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</si>
  <si>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</si>
  <si>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</si>
  <si>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</si>
  <si>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</si>
  <si>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</si>
  <si>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</si>
  <si>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</si>
  <si>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</si>
  <si>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</si>
  <si>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</si>
  <si>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</si>
  <si>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</si>
  <si>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</si>
  <si>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</si>
  <si>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</si>
  <si>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</si>
  <si>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</si>
  <si>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</si>
  <si>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</si>
  <si>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</si>
  <si>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</si>
  <si>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</si>
  <si>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</si>
  <si>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</si>
  <si>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</si>
  <si>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</si>
  <si>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</si>
  <si>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</si>
  <si>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</si>
  <si>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</si>
  <si>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</si>
  <si>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</si>
  <si>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</si>
  <si>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</si>
  <si>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</si>
  <si>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</si>
  <si>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</si>
  <si>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</si>
  <si>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</si>
  <si>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</si>
  <si>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</si>
  <si>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</si>
  <si>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</si>
  <si>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</si>
  <si>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</si>
  <si>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</si>
  <si>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</si>
  <si>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</si>
  <si>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</si>
  <si>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</si>
  <si>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</si>
  <si>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</si>
  <si>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</si>
  <si>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</si>
  <si>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</si>
  <si>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</si>
  <si>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</si>
  <si>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</si>
  <si>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</si>
  <si>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</si>
  <si>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</si>
  <si>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</si>
  <si>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</si>
  <si>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</si>
  <si>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</si>
  <si>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</si>
  <si>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</si>
  <si>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</si>
  <si>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</si>
  <si>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</si>
  <si>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</si>
  <si>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</si>
  <si>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</si>
  <si>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</si>
  <si>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</si>
  <si>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</si>
  <si>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</si>
  <si>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</si>
  <si>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</si>
  <si>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</si>
  <si>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</si>
  <si>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</si>
  <si>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</si>
  <si>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</si>
  <si>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</si>
  <si>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</si>
  <si>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</si>
  <si>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</si>
  <si>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</si>
  <si>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</si>
  <si>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</si>
  <si>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</si>
  <si>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</si>
  <si>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</si>
  <si>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</si>
  <si>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</si>
  <si>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</si>
  <si>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</si>
  <si>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</si>
  <si>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</si>
  <si>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</si>
  <si>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</si>
  <si>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</si>
  <si>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</si>
  <si>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</si>
  <si>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</si>
  <si>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</si>
  <si>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</si>
  <si>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</si>
  <si>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</si>
  <si>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</si>
  <si>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</si>
  <si>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</si>
  <si>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</si>
  <si>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</si>
  <si>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</si>
  <si>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</si>
  <si>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</si>
  <si>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</si>
  <si>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</si>
  <si>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</si>
  <si>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</si>
  <si>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</si>
  <si>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</si>
  <si>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</si>
  <si>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</si>
  <si>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</si>
  <si>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</si>
  <si>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</si>
  <si>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</si>
  <si>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</si>
  <si>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</si>
  <si>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</si>
  <si>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</si>
  <si>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</si>
  <si>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</si>
  <si>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</si>
  <si>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</si>
  <si>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</si>
  <si>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</si>
  <si>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</si>
  <si>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</si>
  <si>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</si>
  <si>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</si>
  <si>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</si>
  <si>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</si>
  <si>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</si>
  <si>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</si>
  <si>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</si>
  <si>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</si>
  <si>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</si>
  <si>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</si>
  <si>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</si>
  <si>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</si>
  <si>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</si>
  <si>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</si>
  <si>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</si>
  <si>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</si>
  <si>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</si>
  <si>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</si>
  <si>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</si>
  <si>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</si>
  <si>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</si>
  <si>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</si>
  <si>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</si>
  <si>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</si>
  <si>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</si>
  <si>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</si>
  <si>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</si>
  <si>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</si>
  <si>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</si>
  <si>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</si>
  <si>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</si>
  <si>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</si>
  <si>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</si>
  <si>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</si>
  <si>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</si>
  <si>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</si>
  <si>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</si>
  <si>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</si>
  <si>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</si>
  <si>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</si>
  <si>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</si>
  <si>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</si>
  <si>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</si>
  <si>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</si>
  <si>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</si>
  <si>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</si>
  <si>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</si>
  <si>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</si>
  <si>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</si>
  <si>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</si>
  <si>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</si>
  <si>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</si>
  <si>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</si>
  <si>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</si>
  <si>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</si>
  <si>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</si>
  <si>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</si>
  <si>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</si>
  <si>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</si>
  <si>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</si>
  <si>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</si>
  <si>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</si>
  <si>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</si>
  <si>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</si>
  <si>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</si>
  <si>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</si>
  <si>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</si>
  <si>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</si>
  <si>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</si>
  <si>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</si>
  <si>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</si>
  <si>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</si>
  <si>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</si>
  <si>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</si>
  <si>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</si>
  <si>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</si>
  <si>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</si>
  <si>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</si>
  <si>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</si>
  <si>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</si>
  <si>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</si>
  <si>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</si>
  <si>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</si>
  <si>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</si>
  <si>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</si>
  <si>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</si>
  <si>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</si>
  <si>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</si>
  <si>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</si>
  <si>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</si>
  <si>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</si>
  <si>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</si>
  <si>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</si>
  <si>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</si>
  <si>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</si>
  <si>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</si>
  <si>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</si>
  <si>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</si>
  <si>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</si>
  <si>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</si>
  <si>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</si>
  <si>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</si>
  <si>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</si>
  <si>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</si>
  <si>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</si>
  <si>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</si>
  <si>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</si>
  <si>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</si>
  <si>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</si>
  <si>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</si>
  <si>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</si>
  <si>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</si>
  <si>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</si>
  <si>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</si>
  <si>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</si>
  <si>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</si>
  <si>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</si>
  <si>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</si>
  <si>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</si>
  <si>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</si>
  <si>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</si>
  <si>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</si>
  <si>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</si>
  <si>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</si>
  <si>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</si>
  <si>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</si>
  <si>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</si>
  <si>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</si>
  <si>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</si>
  <si>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</si>
  <si>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</si>
  <si>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</si>
  <si>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</si>
  <si>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</si>
  <si>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</si>
  <si>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</si>
  <si>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</si>
  <si>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</si>
  <si>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</si>
  <si>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</si>
  <si>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</si>
  <si>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</si>
  <si>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</si>
  <si>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</si>
  <si>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</si>
  <si>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</si>
  <si>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</si>
  <si>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</si>
  <si>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</si>
  <si>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</si>
  <si>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</si>
  <si>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</si>
  <si>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</si>
  <si>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</si>
  <si>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</si>
  <si>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</si>
  <si>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</si>
  <si>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</si>
  <si>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</si>
  <si>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</si>
  <si>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</si>
  <si>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</si>
  <si>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</si>
  <si>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</si>
  <si>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</si>
  <si>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</si>
  <si>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</si>
  <si>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</si>
  <si>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</si>
  <si>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</si>
  <si>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</si>
  <si>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</si>
  <si>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</si>
  <si>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</si>
  <si>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</si>
  <si>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</si>
  <si>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</si>
  <si>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</si>
  <si>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</si>
  <si>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</si>
  <si>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</si>
  <si>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</si>
  <si>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</si>
  <si>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</si>
  <si>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</si>
  <si>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</si>
  <si>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</si>
  <si>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</si>
  <si>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</si>
  <si>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</si>
  <si>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</si>
  <si>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</si>
  <si>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</si>
  <si>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</si>
  <si>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</si>
  <si>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</si>
  <si>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</si>
  <si>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</si>
  <si>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</si>
  <si>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</si>
  <si>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</si>
  <si>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</si>
  <si>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</si>
  <si>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</si>
  <si>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</si>
  <si>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</si>
  <si>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</si>
  <si>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</si>
  <si>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</si>
  <si>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</si>
  <si>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</si>
  <si>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</si>
  <si>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</si>
  <si>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</si>
  <si>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</si>
  <si>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</si>
  <si>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</si>
  <si>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</si>
  <si>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</si>
  <si>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</si>
  <si>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</si>
  <si>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</si>
  <si>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</si>
  <si>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</si>
  <si>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</si>
  <si>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</si>
  <si>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</si>
  <si>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</si>
  <si>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</si>
  <si>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</si>
  <si>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</si>
  <si>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</si>
  <si>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</si>
  <si>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</si>
  <si>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</si>
  <si>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</si>
  <si>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</si>
  <si>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</si>
  <si>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</si>
  <si>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</si>
  <si>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</si>
  <si>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</si>
  <si>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</si>
  <si>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</si>
  <si>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</si>
  <si>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</si>
  <si>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</si>
  <si>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</si>
  <si>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</si>
  <si>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</si>
  <si>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</si>
  <si>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</si>
  <si>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</si>
  <si>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</si>
  <si>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</si>
  <si>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</si>
  <si>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</si>
  <si>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</si>
  <si>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</si>
  <si>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</si>
  <si>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</si>
  <si>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</si>
  <si>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</si>
  <si>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</si>
  <si>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</si>
  <si>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</si>
  <si>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</si>
  <si>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</si>
  <si>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</si>
  <si>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</si>
  <si>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</si>
  <si>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</si>
  <si>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</si>
  <si>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</si>
  <si>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</si>
  <si>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</si>
  <si>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</si>
  <si>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</si>
  <si>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</si>
  <si>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</si>
  <si>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</si>
  <si>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</si>
  <si>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</si>
  <si>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</si>
  <si>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</si>
  <si>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</si>
  <si>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</si>
  <si>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</si>
  <si>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</si>
  <si>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</si>
  <si>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</si>
  <si>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</si>
  <si>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</si>
  <si>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</si>
  <si>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</si>
  <si>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</si>
  <si>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</si>
  <si>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</si>
  <si>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</si>
  <si>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</si>
  <si>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</si>
  <si>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</si>
  <si>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</si>
  <si>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</si>
  <si>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</si>
  <si>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</si>
  <si>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</si>
  <si>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</si>
  <si>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</si>
  <si>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</si>
  <si>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</si>
  <si>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</si>
  <si>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</si>
  <si>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</si>
  <si>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</si>
  <si>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</si>
  <si>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</si>
  <si>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</si>
  <si>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</si>
  <si>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</si>
  <si>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</si>
  <si>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</si>
  <si>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</si>
  <si>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</si>
  <si>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</si>
  <si>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</si>
  <si>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</si>
  <si>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</si>
  <si>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</si>
  <si>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</si>
  <si>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</si>
  <si>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</si>
  <si>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</si>
  <si>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</si>
  <si>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</si>
  <si>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</si>
  <si>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</si>
  <si>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</si>
  <si>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</si>
  <si>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</si>
  <si>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</si>
  <si>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</si>
  <si>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</si>
  <si>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</si>
  <si>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</si>
  <si>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</si>
  <si>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</si>
  <si>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</si>
  <si>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</si>
  <si>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</si>
  <si>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</si>
  <si>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</si>
  <si>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</si>
  <si>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</si>
  <si>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</si>
  <si>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</si>
  <si>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</si>
  <si>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</si>
  <si>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</si>
  <si>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</si>
  <si>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</si>
  <si>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</si>
  <si>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</si>
  <si>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</si>
  <si>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</si>
  <si>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</si>
  <si>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</si>
  <si>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</si>
  <si>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</si>
  <si>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</si>
  <si>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</si>
  <si>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</si>
  <si>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</si>
  <si>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</si>
  <si>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</si>
  <si>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</si>
  <si>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</si>
  <si>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</si>
  <si>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</si>
  <si>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</si>
  <si>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</si>
  <si>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</si>
  <si>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</si>
  <si>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</si>
  <si>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</si>
  <si>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</si>
  <si>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</si>
  <si>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</si>
  <si>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</si>
  <si>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</si>
  <si>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</si>
  <si>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</si>
  <si>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</si>
  <si>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</si>
  <si>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</si>
  <si>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</si>
  <si>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</si>
  <si>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</si>
  <si>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</si>
  <si>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</si>
  <si>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</si>
  <si>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</si>
  <si>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</si>
  <si>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</si>
  <si>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</si>
  <si>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</si>
  <si>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</si>
  <si>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</si>
  <si>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</si>
  <si>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</si>
  <si>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</si>
  <si>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</si>
  <si>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</si>
  <si>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</si>
  <si>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</si>
  <si>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</si>
  <si>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</si>
  <si>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</si>
  <si>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</si>
  <si>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</si>
  <si>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</si>
  <si>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</si>
  <si>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</si>
  <si>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</si>
  <si>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</si>
  <si>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</si>
  <si>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</si>
  <si>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</si>
  <si>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</si>
  <si>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</si>
  <si>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</si>
  <si>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</si>
  <si>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</si>
  <si>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</si>
  <si>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</si>
  <si>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</si>
  <si>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</si>
  <si>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</si>
  <si>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</si>
  <si>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</si>
  <si>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</si>
  <si>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</si>
  <si>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</si>
  <si>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</si>
  <si>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</si>
  <si>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</si>
  <si>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</si>
  <si>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</si>
  <si>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</si>
  <si>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</si>
  <si>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</si>
  <si>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</si>
  <si>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</si>
  <si>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</si>
  <si>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</si>
  <si>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</si>
  <si>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</si>
  <si>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</si>
  <si>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</si>
  <si>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</si>
  <si>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</si>
  <si>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</si>
  <si>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</si>
  <si>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</si>
  <si>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</si>
  <si>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</si>
  <si>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</si>
  <si>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</si>
  <si>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</si>
  <si>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</si>
  <si>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</si>
  <si>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</si>
  <si>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</si>
  <si>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</si>
  <si>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</si>
  <si>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</si>
  <si>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</si>
  <si>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</si>
  <si>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</si>
  <si>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</si>
  <si>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</si>
  <si>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</si>
  <si>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</si>
  <si>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</si>
  <si>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</si>
  <si>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</si>
  <si>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</si>
  <si>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</si>
  <si>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</si>
  <si>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</si>
  <si>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</si>
  <si>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</si>
  <si>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</si>
  <si>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</si>
  <si>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</si>
  <si>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</si>
  <si>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</si>
  <si>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</si>
  <si>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</si>
  <si>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</si>
  <si>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</si>
  <si>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</si>
  <si>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</si>
  <si>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</si>
  <si>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</si>
  <si>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</si>
  <si>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</si>
  <si>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</si>
  <si>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</si>
  <si>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</si>
  <si>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</si>
  <si>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</si>
  <si>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</si>
  <si>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</si>
  <si>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</si>
  <si>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</si>
  <si>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</si>
  <si>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</si>
  <si>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</si>
  <si>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</si>
  <si>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</si>
  <si>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</si>
  <si>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</si>
  <si>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</si>
  <si>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</si>
  <si>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</si>
  <si>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</si>
  <si>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</si>
  <si>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</si>
  <si>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</si>
  <si>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</si>
  <si>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</si>
  <si>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</si>
  <si>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</si>
  <si>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</si>
  <si>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</si>
  <si>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</si>
  <si>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</si>
  <si>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</si>
  <si>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</si>
  <si>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</si>
  <si>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</si>
  <si>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</si>
  <si>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</si>
  <si>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</si>
  <si>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</si>
  <si>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</si>
  <si>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</si>
  <si>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</si>
  <si>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</si>
  <si>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</si>
  <si>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</si>
  <si>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</si>
  <si>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</si>
  <si>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</si>
  <si>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</si>
  <si>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</si>
  <si>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</si>
  <si>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</si>
  <si>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</si>
  <si>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</si>
  <si>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</si>
  <si>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</si>
  <si>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</si>
  <si>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</si>
  <si>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</si>
  <si>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</si>
  <si>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</si>
  <si>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</si>
  <si>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</si>
  <si>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</si>
  <si>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</si>
  <si>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</si>
  <si>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</si>
  <si>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</si>
  <si>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</si>
  <si>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</si>
  <si>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</si>
  <si>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</si>
  <si>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</si>
  <si>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</si>
  <si>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</si>
  <si>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</si>
  <si>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</si>
  <si>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</si>
  <si>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</si>
  <si>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</si>
  <si>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</si>
  <si>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</si>
  <si>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</si>
  <si>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</si>
  <si>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</si>
  <si>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</si>
  <si>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</si>
  <si>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</si>
  <si>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</si>
  <si>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</si>
  <si>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</si>
  <si>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</si>
  <si>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</si>
  <si>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</si>
  <si>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</si>
  <si>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</si>
  <si>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</si>
  <si>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</si>
  <si>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</si>
  <si>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</si>
  <si>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</si>
  <si>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</si>
  <si>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</si>
  <si>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</si>
  <si>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</si>
  <si>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</si>
  <si>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</si>
  <si>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</si>
  <si>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</si>
  <si>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</si>
  <si>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</si>
  <si>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</si>
  <si>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</si>
  <si>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</si>
  <si>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</si>
  <si>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</si>
  <si>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</si>
  <si>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</si>
  <si>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</si>
  <si>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</si>
  <si>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</si>
  <si>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</si>
  <si>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</si>
  <si>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</si>
  <si>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</si>
  <si>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</si>
  <si>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</si>
  <si>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</si>
  <si>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</si>
  <si>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</si>
  <si>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</si>
  <si>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</si>
  <si>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</si>
  <si>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</si>
  <si>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</si>
  <si>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</si>
  <si>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</si>
  <si>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</si>
  <si>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</si>
  <si>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</si>
  <si>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</si>
  <si>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</si>
  <si>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</si>
  <si>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</si>
  <si>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</si>
  <si>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</si>
  <si>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</si>
  <si>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</si>
  <si>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</si>
  <si>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</si>
  <si>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</si>
  <si>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</si>
  <si>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</si>
  <si>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</si>
  <si>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</si>
  <si>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</si>
  <si>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</si>
  <si>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</si>
  <si>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</si>
  <si>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</si>
  <si>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</si>
  <si>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</si>
  <si>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</si>
  <si>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</si>
  <si>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</si>
  <si>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</si>
  <si>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</si>
  <si>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</si>
  <si>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</si>
  <si>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</si>
  <si>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</si>
  <si>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</si>
  <si>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</si>
  <si>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</si>
  <si>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</si>
  <si>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</si>
  <si>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</si>
  <si>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</si>
  <si>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</si>
  <si>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</si>
  <si>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</si>
  <si>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</si>
  <si>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</si>
  <si>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</si>
  <si>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</si>
  <si>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</si>
  <si>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</si>
  <si>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</si>
  <si>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</si>
  <si>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</si>
  <si>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</si>
  <si>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</si>
  <si>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</si>
  <si>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</si>
  <si>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</si>
  <si>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</si>
  <si>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</si>
  <si>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</si>
  <si>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</si>
  <si>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</si>
  <si>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</si>
  <si>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</si>
  <si>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</si>
  <si>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</si>
  <si>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</si>
  <si>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</si>
  <si>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</si>
  <si>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</si>
  <si>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</si>
  <si>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</si>
  <si>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</si>
  <si>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</si>
  <si>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</si>
  <si>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</si>
  <si>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</si>
  <si>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</si>
  <si>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</si>
  <si>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</si>
  <si>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</si>
  <si>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</si>
  <si>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</si>
  <si>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</si>
  <si>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</si>
  <si>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</si>
  <si>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</si>
  <si>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</si>
  <si>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</si>
  <si>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</si>
  <si>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</si>
  <si>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</si>
  <si>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</si>
  <si>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</si>
  <si>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</si>
  <si>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</si>
  <si>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</si>
  <si>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</si>
  <si>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</si>
  <si>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</si>
  <si>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</si>
  <si>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</si>
  <si>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</si>
  <si>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</si>
  <si>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</si>
  <si>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</si>
  <si>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</si>
  <si>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</si>
  <si>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</si>
  <si>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</si>
  <si>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</si>
  <si>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</si>
  <si>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</si>
  <si>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</si>
  <si>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</si>
  <si>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</si>
  <si>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</si>
  <si>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</si>
  <si>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</si>
  <si>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</si>
  <si>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</si>
  <si>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</si>
  <si>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</si>
  <si>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</si>
  <si>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</si>
  <si>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</si>
  <si>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</si>
  <si>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</si>
  <si>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</si>
  <si>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</si>
  <si>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</si>
  <si>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</si>
  <si>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</si>
  <si>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</si>
  <si>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</si>
  <si>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</si>
  <si>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</si>
  <si>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</si>
  <si>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</si>
  <si>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</si>
  <si>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</si>
  <si>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</si>
  <si>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</si>
  <si>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</si>
  <si>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</si>
  <si>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</si>
  <si>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</si>
  <si>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</si>
  <si>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</si>
  <si>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</si>
  <si>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</si>
  <si>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</si>
  <si>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</si>
  <si>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</si>
  <si>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</si>
  <si>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</si>
  <si>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</si>
  <si>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</si>
  <si>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</si>
  <si>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</si>
  <si>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</si>
  <si>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</si>
  <si>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</si>
  <si>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</si>
  <si>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</si>
  <si>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</si>
  <si>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</si>
  <si>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</si>
  <si>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</si>
  <si>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</si>
  <si>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</si>
  <si>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</si>
  <si>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</si>
  <si>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</si>
  <si>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</si>
  <si>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</si>
  <si>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</si>
  <si>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</si>
  <si>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</si>
  <si>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</si>
  <si>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</si>
  <si>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</si>
  <si>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</si>
  <si>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</si>
  <si>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</si>
  <si>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</si>
  <si>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</si>
  <si>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</si>
  <si>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</si>
  <si>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</si>
  <si>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</si>
  <si>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</si>
  <si>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</si>
  <si>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</si>
  <si>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</si>
  <si>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</si>
  <si>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</si>
  <si>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</si>
  <si>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</si>
  <si>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</si>
  <si>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</si>
  <si>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</si>
  <si>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</si>
  <si>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</si>
  <si>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</si>
  <si>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</si>
  <si>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</si>
  <si>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</si>
  <si>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</si>
  <si>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</si>
  <si>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</si>
  <si>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</si>
  <si>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</si>
  <si>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</si>
  <si>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</si>
  <si>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</si>
  <si>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</si>
  <si>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</si>
  <si>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</si>
  <si>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</si>
  <si>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</si>
  <si>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</si>
  <si>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</si>
  <si>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</si>
  <si>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</si>
  <si>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</si>
  <si>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</si>
  <si>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</si>
  <si>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</si>
  <si>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</si>
  <si>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</si>
  <si>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</si>
  <si>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</si>
  <si>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</si>
  <si>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</si>
  <si>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</si>
  <si>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</si>
  <si>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</si>
  <si>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</si>
  <si>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</si>
  <si>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</si>
  <si>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</si>
  <si>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</si>
  <si>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</si>
  <si>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</si>
  <si>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</si>
  <si>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</si>
  <si>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</si>
  <si>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</si>
  <si>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</si>
  <si>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</si>
  <si>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</si>
  <si>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</si>
  <si>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</si>
  <si>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</si>
  <si>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</si>
  <si>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</si>
  <si>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</si>
  <si>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</si>
  <si>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</si>
  <si>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</si>
  <si>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</si>
  <si>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</si>
  <si>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</si>
  <si>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</si>
  <si>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</si>
  <si>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</si>
  <si>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</si>
  <si>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</si>
  <si>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</si>
  <si>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</si>
  <si>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</si>
  <si>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</si>
  <si>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</si>
  <si>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</si>
  <si>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</si>
  <si>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</si>
  <si>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</si>
  <si>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</si>
  <si>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</si>
  <si>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</si>
  <si>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</si>
  <si>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</si>
  <si>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</si>
  <si>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</si>
  <si>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</si>
  <si>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</si>
  <si>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</si>
  <si>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</si>
  <si>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</si>
  <si>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</si>
  <si>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</si>
  <si>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</si>
  <si>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</si>
  <si>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</si>
  <si>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</si>
  <si>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</si>
  <si>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</si>
  <si>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</si>
  <si>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</si>
  <si>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</si>
  <si>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</si>
  <si>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</si>
  <si>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</si>
  <si>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</si>
  <si>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</si>
  <si>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</si>
  <si>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</si>
  <si>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</si>
  <si>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</si>
  <si>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</si>
  <si>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</si>
  <si>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</si>
  <si>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</si>
  <si>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</si>
  <si>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</si>
  <si>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</si>
  <si>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</si>
  <si>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</si>
  <si>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</si>
  <si>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</si>
  <si>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</si>
  <si>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</si>
  <si>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</si>
  <si>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</si>
  <si>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</si>
  <si>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</si>
  <si>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</si>
  <si>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</si>
  <si>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</si>
  <si>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</si>
  <si>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</si>
  <si>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</si>
  <si>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</si>
  <si>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</si>
  <si>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</si>
  <si>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</si>
  <si>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</si>
  <si>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</si>
  <si>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</si>
  <si>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</si>
  <si>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</si>
  <si>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</si>
  <si>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</si>
  <si>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</si>
  <si>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</si>
  <si>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</si>
  <si>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</si>
  <si>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</si>
  <si>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</si>
  <si>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</si>
  <si>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</si>
  <si>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</si>
  <si>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</si>
  <si>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</si>
  <si>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</si>
  <si>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</si>
  <si>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</si>
  <si>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</si>
  <si>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</si>
  <si>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</si>
  <si>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</si>
  <si>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</si>
  <si>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</si>
  <si>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</si>
  <si>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</si>
  <si>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</si>
  <si>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</si>
  <si>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</si>
  <si>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</si>
  <si>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</si>
  <si>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</si>
  <si>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</si>
  <si>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</si>
  <si>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</si>
  <si>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</si>
  <si>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</si>
  <si>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</si>
  <si>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</si>
  <si>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</si>
  <si>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</si>
  <si>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</si>
  <si>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</si>
  <si>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</si>
  <si>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</si>
  <si>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</si>
  <si>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</si>
  <si>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</si>
  <si>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</si>
  <si>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</si>
  <si>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</si>
  <si>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</si>
  <si>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</si>
  <si>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</si>
  <si>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</si>
  <si>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</si>
  <si>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</si>
  <si>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</si>
  <si>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</si>
  <si>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</si>
  <si>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</si>
  <si>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</si>
  <si>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</si>
  <si>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</si>
  <si>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</si>
  <si>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</si>
  <si>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</si>
  <si>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</si>
  <si>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</si>
  <si>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</si>
  <si>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</si>
  <si>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</si>
  <si>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</si>
  <si>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</si>
  <si>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</si>
  <si>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</si>
  <si>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</si>
  <si>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</si>
  <si>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</si>
  <si>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</si>
  <si>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</si>
  <si>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</si>
  <si>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</si>
  <si>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</si>
  <si>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</si>
  <si>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</si>
  <si>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</si>
  <si>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</si>
  <si>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</si>
  <si>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</si>
  <si>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</si>
  <si>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</si>
  <si>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</si>
  <si>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</si>
  <si>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</si>
  <si>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</si>
  <si>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</si>
  <si>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</si>
  <si>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</si>
  <si>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</si>
  <si>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</si>
  <si>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</si>
  <si>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</si>
  <si>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</si>
  <si>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</si>
  <si>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</si>
  <si>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</si>
  <si>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</si>
  <si>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</si>
  <si>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</si>
  <si>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</si>
  <si>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</si>
  <si>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</si>
  <si>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</si>
  <si>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</si>
  <si>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</si>
  <si>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</si>
  <si>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</si>
  <si>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</si>
  <si>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</si>
  <si>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</si>
  <si>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</si>
  <si>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</si>
  <si>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</si>
  <si>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</si>
  <si>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</si>
  <si>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</si>
  <si>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</si>
  <si>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</si>
  <si>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</si>
  <si>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</si>
  <si>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</si>
  <si>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</si>
  <si>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</si>
  <si>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</si>
  <si>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</si>
  <si>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</si>
  <si>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</si>
  <si>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</si>
  <si>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</si>
  <si>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</si>
  <si>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</si>
  <si>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</si>
  <si>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</si>
  <si>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</si>
  <si>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</si>
  <si>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</si>
  <si>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</si>
  <si>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</si>
  <si>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</si>
  <si>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</si>
  <si>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</si>
  <si>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</si>
  <si>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</si>
  <si>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</si>
  <si>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</si>
  <si>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</si>
  <si>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</si>
  <si>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</si>
  <si>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</si>
  <si>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</si>
  <si>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</si>
  <si>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</si>
  <si>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</si>
  <si>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</si>
  <si>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</si>
  <si>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</si>
  <si>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</si>
  <si>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</si>
  <si>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</si>
  <si>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</si>
  <si>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</si>
  <si>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</si>
  <si>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</si>
  <si>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</si>
  <si>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</si>
  <si>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</si>
  <si>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</si>
  <si>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</si>
  <si>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</si>
  <si>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</si>
  <si>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</si>
  <si>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</si>
  <si>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</si>
  <si>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</si>
  <si>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</si>
  <si>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</si>
  <si>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</si>
  <si>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</si>
  <si>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</si>
  <si>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</si>
  <si>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</si>
  <si>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</si>
  <si>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</si>
  <si>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</si>
  <si>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</si>
  <si>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</si>
  <si>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</si>
  <si>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</si>
  <si>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</si>
  <si>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</si>
  <si>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</si>
  <si>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</si>
  <si>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</si>
  <si>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</si>
  <si>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</si>
  <si>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</si>
  <si>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</si>
  <si>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</si>
  <si>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</si>
  <si>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</si>
  <si>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</si>
  <si>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</si>
  <si>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</si>
  <si>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</si>
  <si>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</si>
  <si>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</si>
  <si>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</si>
  <si>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</si>
  <si>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</si>
  <si>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</si>
  <si>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</si>
  <si>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</si>
  <si>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</si>
  <si>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</si>
  <si>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</si>
  <si>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</si>
  <si>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</si>
  <si>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</si>
  <si>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</si>
  <si>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</si>
  <si>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</si>
  <si>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</si>
  <si>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</si>
  <si>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</si>
  <si>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</si>
  <si>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</si>
  <si>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</si>
  <si>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</si>
  <si>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</si>
  <si>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</si>
  <si>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</si>
  <si>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</si>
  <si>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</si>
  <si>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</si>
  <si>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</si>
  <si>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</si>
  <si>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</si>
  <si>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</si>
  <si>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</si>
  <si>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</si>
  <si>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</si>
  <si>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</si>
  <si>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</si>
  <si>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</si>
  <si>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</si>
  <si>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</si>
  <si>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</si>
  <si>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</si>
  <si>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</si>
  <si>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</si>
  <si>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</si>
  <si>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</si>
  <si>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</si>
  <si>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</si>
  <si>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</si>
  <si>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</si>
  <si>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</si>
  <si>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</si>
  <si>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</si>
  <si>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</si>
  <si>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</si>
  <si>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</si>
  <si>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</si>
  <si>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</si>
  <si>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</si>
  <si>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</si>
  <si>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</si>
  <si>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</si>
  <si>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</si>
  <si>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</si>
  <si>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</si>
  <si>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</si>
  <si>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</si>
  <si>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</si>
  <si>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</si>
  <si>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</si>
  <si>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</si>
  <si>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</si>
  <si>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</si>
  <si>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</si>
  <si>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</si>
  <si>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</si>
  <si>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</si>
  <si>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</si>
  <si>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</si>
  <si>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</si>
  <si>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</si>
  <si>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</si>
  <si>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</si>
  <si>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</si>
  <si>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</si>
  <si>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</si>
  <si>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</si>
  <si>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</si>
  <si>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</si>
  <si>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</si>
  <si>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</si>
  <si>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</si>
  <si>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</si>
  <si>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</si>
  <si>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</si>
  <si>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</si>
  <si>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</si>
  <si>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</si>
  <si>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</si>
  <si>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</si>
  <si>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</si>
  <si>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</si>
  <si>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</si>
  <si>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</si>
  <si>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</si>
  <si>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</si>
  <si>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</si>
  <si>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</si>
  <si>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</si>
  <si>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</si>
  <si>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</si>
  <si>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</si>
  <si>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</si>
  <si>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</si>
  <si>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</si>
  <si>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</si>
  <si>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</si>
  <si>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</si>
  <si>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</si>
  <si>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</si>
  <si>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</si>
  <si>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</si>
  <si>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</si>
  <si>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</si>
  <si>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</si>
  <si>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</si>
  <si>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</si>
  <si>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</si>
  <si>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</si>
  <si>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</si>
  <si>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</si>
  <si>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</si>
  <si>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</si>
  <si>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</si>
  <si>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</si>
  <si>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</si>
  <si>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</si>
  <si>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</si>
  <si>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</si>
  <si>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</si>
  <si>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</si>
  <si>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</si>
  <si>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</si>
  <si>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</si>
  <si>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</si>
  <si>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</si>
  <si>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</si>
  <si>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</si>
  <si>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</si>
  <si>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</si>
  <si>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</si>
  <si>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</si>
  <si>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</si>
  <si>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</si>
  <si>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</si>
  <si>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</si>
  <si>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</si>
  <si>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</si>
  <si>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</si>
  <si>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</si>
  <si>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</si>
  <si>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</si>
  <si>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</si>
  <si>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</si>
  <si>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</si>
  <si>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</si>
  <si>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</si>
  <si>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</si>
  <si>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</si>
  <si>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</si>
  <si>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</si>
  <si>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</si>
  <si>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</si>
  <si>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</si>
  <si>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</si>
  <si>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</si>
  <si>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</si>
  <si>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</si>
  <si>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</si>
  <si>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</si>
  <si>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</si>
  <si>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</si>
  <si>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</si>
  <si>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</si>
  <si>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</si>
  <si>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</si>
  <si>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</si>
  <si>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</si>
  <si>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</si>
  <si>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</si>
  <si>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</si>
  <si>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</si>
  <si>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</si>
  <si>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</si>
  <si>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</si>
  <si>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</si>
  <si>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</si>
  <si>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</si>
  <si>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</si>
  <si>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</si>
  <si>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</si>
  <si>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</si>
  <si>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</si>
  <si>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</si>
  <si>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</si>
  <si>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</si>
  <si>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</si>
  <si>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</si>
  <si>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</si>
  <si>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</si>
  <si>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</si>
  <si>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</si>
  <si>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</si>
  <si>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</si>
  <si>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</si>
  <si>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</si>
  <si>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</si>
  <si>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</si>
  <si>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</si>
  <si>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</si>
  <si>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</si>
  <si>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</si>
  <si>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</si>
  <si>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</si>
  <si>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</si>
  <si>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</si>
  <si>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</si>
  <si>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</si>
  <si>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</si>
  <si>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</si>
  <si>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</si>
  <si>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</si>
  <si>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</si>
  <si>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</si>
  <si>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</si>
  <si>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</si>
  <si>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</si>
  <si>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</si>
  <si>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</si>
  <si>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</si>
  <si>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</si>
  <si>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</si>
  <si>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</si>
  <si>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</si>
  <si>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</si>
  <si>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</si>
  <si>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</si>
  <si>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</si>
  <si>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</si>
  <si>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</si>
  <si>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</si>
  <si>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</si>
  <si>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</si>
  <si>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</si>
  <si>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</si>
  <si>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</si>
  <si>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</si>
  <si>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</si>
  <si>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</si>
  <si>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</si>
  <si>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</si>
  <si>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</si>
  <si>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</si>
  <si>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</si>
  <si>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</si>
  <si>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</si>
  <si>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</si>
  <si>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</si>
  <si>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</si>
  <si>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</si>
  <si>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</si>
  <si>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</si>
  <si>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</si>
  <si>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</si>
  <si>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</si>
  <si>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</si>
  <si>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</si>
  <si>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</si>
  <si>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</si>
  <si>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</si>
  <si>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</si>
  <si>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</si>
  <si>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</si>
  <si>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</si>
  <si>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</si>
  <si>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</si>
  <si>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</si>
  <si>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</si>
  <si>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</si>
  <si>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</si>
  <si>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</si>
  <si>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</si>
  <si>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</si>
  <si>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</si>
  <si>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</si>
  <si>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</si>
  <si>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</si>
  <si>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</si>
  <si>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</si>
  <si>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</si>
  <si>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</si>
  <si>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</si>
  <si>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</si>
  <si>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</si>
  <si>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</si>
  <si>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</si>
  <si>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</si>
  <si>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</si>
  <si>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</si>
  <si>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</si>
  <si>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</si>
  <si>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</si>
  <si>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</si>
  <si>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</si>
  <si>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</si>
  <si>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</si>
  <si>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</si>
  <si>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</si>
  <si>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</si>
  <si>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</si>
  <si>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</si>
  <si>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</si>
  <si>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</si>
  <si>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</si>
  <si>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</si>
  <si>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</si>
  <si>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</si>
  <si>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</si>
  <si>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</si>
  <si>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</si>
  <si>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</si>
  <si>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</si>
  <si>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</si>
  <si>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</si>
  <si>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</si>
  <si>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</si>
  <si>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</si>
  <si>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</si>
  <si>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</si>
  <si>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</si>
  <si>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</si>
  <si>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</si>
  <si>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</si>
  <si>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</si>
  <si>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</si>
  <si>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</si>
  <si>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</si>
  <si>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</si>
  <si>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</si>
  <si>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</si>
  <si>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</si>
  <si>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</si>
  <si>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</si>
  <si>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</si>
  <si>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</si>
  <si>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</si>
  <si>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</si>
  <si>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</si>
  <si>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</si>
  <si>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</si>
  <si>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</si>
  <si>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</si>
  <si>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</si>
  <si>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</si>
  <si>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</si>
  <si>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</si>
  <si>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</si>
  <si>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</si>
  <si>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</si>
  <si>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</si>
  <si>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</si>
  <si>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</si>
  <si>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</si>
  <si>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</si>
  <si>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</si>
  <si>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</si>
  <si>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</si>
  <si>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</si>
  <si>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</si>
  <si>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</si>
  <si>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</si>
  <si>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</si>
  <si>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</si>
  <si>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</si>
  <si>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</si>
  <si>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</si>
  <si>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</si>
  <si>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</si>
  <si>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</si>
  <si>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</si>
  <si>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</si>
  <si>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</si>
  <si>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</si>
  <si>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</si>
  <si>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</si>
  <si>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</si>
  <si>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</si>
  <si>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</si>
  <si>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</si>
  <si>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</si>
  <si>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</si>
  <si>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</si>
  <si>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</si>
  <si>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</si>
  <si>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</si>
  <si>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</si>
  <si>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</si>
  <si>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</si>
  <si>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</si>
  <si>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</si>
  <si>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</si>
  <si>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</si>
  <si>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</si>
  <si>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</si>
  <si>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</si>
  <si>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</si>
  <si>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</si>
  <si>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</si>
  <si>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</si>
  <si>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</si>
  <si>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</si>
  <si>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</si>
  <si>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</si>
  <si>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</si>
  <si>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</si>
  <si>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</si>
  <si>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</si>
  <si>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</si>
  <si>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</si>
  <si>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</si>
  <si>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</si>
  <si>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</si>
  <si>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</si>
  <si>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</si>
  <si>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</si>
  <si>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</si>
  <si>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</si>
  <si>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</si>
  <si>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</si>
  <si>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</si>
  <si>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</si>
  <si>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</si>
  <si>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</si>
  <si>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</si>
  <si>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</si>
  <si>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</si>
  <si>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</si>
  <si>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</si>
  <si>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</si>
  <si>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</si>
  <si>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</si>
  <si>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</si>
  <si>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</si>
  <si>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</si>
  <si>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</si>
  <si>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</si>
  <si>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</si>
  <si>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</si>
  <si>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</si>
  <si>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</si>
  <si>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</si>
  <si>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</si>
  <si>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</si>
  <si>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</si>
  <si>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</si>
  <si>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</si>
  <si>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</si>
  <si>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</si>
  <si>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</si>
  <si>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</si>
  <si>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</si>
  <si>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</si>
  <si>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</si>
  <si>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</si>
  <si>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</si>
  <si>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</si>
  <si>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</si>
  <si>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</si>
  <si>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</si>
  <si>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</si>
  <si>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</si>
  <si>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</si>
  <si>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</si>
  <si>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</si>
  <si>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</si>
  <si>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</si>
  <si>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</si>
  <si>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</si>
  <si>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</si>
  <si>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</si>
  <si>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</si>
  <si>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</si>
  <si>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</si>
  <si>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</si>
  <si>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</si>
  <si>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</si>
  <si>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</si>
  <si>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</si>
  <si>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</si>
  <si>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</si>
  <si>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</si>
  <si>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</si>
  <si>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</si>
  <si>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</si>
  <si>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</si>
  <si>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</si>
  <si>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</si>
  <si>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</si>
  <si>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</si>
  <si>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</si>
  <si>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</si>
  <si>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</si>
  <si>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</si>
  <si>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</si>
  <si>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</si>
  <si>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</si>
  <si>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</si>
  <si>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</si>
  <si>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</si>
  <si>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</si>
  <si>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</si>
  <si>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</si>
  <si>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</si>
  <si>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</si>
  <si>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</si>
  <si>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</si>
  <si>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</si>
  <si>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</si>
  <si>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</si>
  <si>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</si>
  <si>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</si>
  <si>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</si>
  <si>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</si>
  <si>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</si>
  <si>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</si>
  <si>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</si>
  <si>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</si>
  <si>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</si>
  <si>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</si>
  <si>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</si>
  <si>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</si>
  <si>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</si>
  <si>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</si>
  <si>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</si>
  <si>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</si>
  <si>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</si>
  <si>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</si>
  <si>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</si>
  <si>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</si>
  <si>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</si>
  <si>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</si>
  <si>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</si>
  <si>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</si>
  <si>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</si>
  <si>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</si>
  <si>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</si>
  <si>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</si>
  <si>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</si>
  <si>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</si>
  <si>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</si>
  <si>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</si>
  <si>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</si>
  <si>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</si>
  <si>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</si>
  <si>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</si>
  <si>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</si>
  <si>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</si>
  <si>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</si>
  <si>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</si>
  <si>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</si>
  <si>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</si>
  <si>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</si>
  <si>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</si>
  <si>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</si>
  <si>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</si>
  <si>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</si>
  <si>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</si>
  <si>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</si>
  <si>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</si>
  <si>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</si>
  <si>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</si>
  <si>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</si>
  <si>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</si>
  <si>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</si>
  <si>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</si>
  <si>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</si>
  <si>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</si>
  <si>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</si>
  <si>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</si>
  <si>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</si>
  <si>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</si>
  <si>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</si>
  <si>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</si>
  <si>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</si>
  <si>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</si>
  <si>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</si>
  <si>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</si>
  <si>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</si>
  <si>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</si>
  <si>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</si>
  <si>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</si>
  <si>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</si>
  <si>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</si>
  <si>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</si>
  <si>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</si>
  <si>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</si>
  <si>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</si>
  <si>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</si>
  <si>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</si>
  <si>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</si>
  <si>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</si>
  <si>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</si>
  <si>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</si>
  <si>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</si>
  <si>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</si>
  <si>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</si>
  <si>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</si>
  <si>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</si>
  <si>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</si>
  <si>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</si>
  <si>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</si>
  <si>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</si>
  <si>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</si>
  <si>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</si>
  <si>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</si>
  <si>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</si>
  <si>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</si>
  <si>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</si>
  <si>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</si>
  <si>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</si>
  <si>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</si>
  <si>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</si>
  <si>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</si>
  <si>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</si>
  <si>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</si>
  <si>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</si>
  <si>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</si>
  <si>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</si>
  <si>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</si>
  <si>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</si>
  <si>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</si>
  <si>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</si>
  <si>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</si>
  <si>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</si>
  <si>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</si>
  <si>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</si>
  <si>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</si>
  <si>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</si>
  <si>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</si>
  <si>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</si>
  <si>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</si>
  <si>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</si>
  <si>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</si>
  <si>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</si>
  <si>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</si>
  <si>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</si>
  <si>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</si>
  <si>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</si>
  <si>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</si>
  <si>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</si>
  <si>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</si>
  <si>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</si>
  <si>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</si>
  <si>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</si>
  <si>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</si>
  <si>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</si>
  <si>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</si>
  <si>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</si>
  <si>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</si>
  <si>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</si>
  <si>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</si>
  <si>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</si>
  <si>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</si>
  <si>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</si>
  <si>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</si>
  <si>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</si>
  <si>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</si>
  <si>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</si>
  <si>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</si>
  <si>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</si>
  <si>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</si>
  <si>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</si>
  <si>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</si>
  <si>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</si>
  <si>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</si>
  <si>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</si>
  <si>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</si>
  <si>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</si>
  <si>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</si>
  <si>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</si>
  <si>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</si>
  <si>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</si>
  <si>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</si>
  <si>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</si>
  <si>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</si>
  <si>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</si>
  <si>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</si>
  <si>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</si>
  <si>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</si>
  <si>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</si>
  <si>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</si>
  <si>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</si>
  <si>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</si>
  <si>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</si>
  <si>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</si>
  <si>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</si>
  <si>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</si>
  <si>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</si>
  <si>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</si>
  <si>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</si>
  <si>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</si>
  <si>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</si>
  <si>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</si>
  <si>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</si>
  <si>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</si>
  <si>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</si>
  <si>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</si>
  <si>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</si>
  <si>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</si>
  <si>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</si>
  <si>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</si>
  <si>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</si>
  <si>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</si>
  <si>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</si>
  <si>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</si>
  <si>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</si>
  <si>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</si>
  <si>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</si>
  <si>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</si>
  <si>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</si>
  <si>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</si>
  <si>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</si>
  <si>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</si>
  <si>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</si>
  <si>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</si>
  <si>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</si>
  <si>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</si>
  <si>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</si>
  <si>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</si>
  <si>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</si>
  <si>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</si>
  <si>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</si>
  <si>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</si>
  <si>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</si>
  <si>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</si>
  <si>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</si>
  <si>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</si>
  <si>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</si>
  <si>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</si>
  <si>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</si>
  <si>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</si>
  <si>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</si>
  <si>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</si>
  <si>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</si>
  <si>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</si>
  <si>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</si>
  <si>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</si>
  <si>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</si>
  <si>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</si>
  <si>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</si>
  <si>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</si>
  <si>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</si>
  <si>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</si>
  <si>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</si>
  <si>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</si>
  <si>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</si>
  <si>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</si>
  <si>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</si>
  <si>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</si>
  <si>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</si>
  <si>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</si>
  <si>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</si>
  <si>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</si>
  <si>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</si>
  <si>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</si>
  <si>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</si>
  <si>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</si>
  <si>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</si>
  <si>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</si>
  <si>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</si>
  <si>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</si>
  <si>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</si>
  <si>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</si>
  <si>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</si>
  <si>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</si>
  <si>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</si>
  <si>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</si>
  <si>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</si>
  <si>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</si>
  <si>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</si>
  <si>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</si>
  <si>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</si>
  <si>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</si>
  <si>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</si>
  <si>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</si>
  <si>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</si>
  <si>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</si>
  <si>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</si>
  <si>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</si>
  <si>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</si>
  <si>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</si>
  <si>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</si>
  <si>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</si>
  <si>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</si>
  <si>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</si>
  <si>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</si>
  <si>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</si>
  <si>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</si>
  <si>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</si>
  <si>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</si>
  <si>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</si>
  <si>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</si>
  <si>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</si>
  <si>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</si>
  <si>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</si>
  <si>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</si>
  <si>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</si>
  <si>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</si>
  <si>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</si>
  <si>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</si>
  <si>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</si>
  <si>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</si>
  <si>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</si>
  <si>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</si>
  <si>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</si>
  <si>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</si>
  <si>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</si>
  <si>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</si>
  <si>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</si>
  <si>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</si>
  <si>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</si>
  <si>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</si>
  <si>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</si>
  <si>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</si>
  <si>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</si>
  <si>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</si>
  <si>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</si>
  <si>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</si>
  <si>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</si>
  <si>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</si>
  <si>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</si>
  <si>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</si>
  <si>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</si>
  <si>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</si>
  <si>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</si>
  <si>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</si>
  <si>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</si>
  <si>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</si>
  <si>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</si>
  <si>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</si>
  <si>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</si>
  <si>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</si>
  <si>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</si>
  <si>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</si>
  <si>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</si>
  <si>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</si>
  <si>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</si>
  <si>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</si>
  <si>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</si>
  <si>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</si>
  <si>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</si>
  <si>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</si>
  <si>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</si>
  <si>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</si>
  <si>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</si>
  <si>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</si>
  <si>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</si>
  <si>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</si>
  <si>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</si>
  <si>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</si>
  <si>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</si>
  <si>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</si>
  <si>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</si>
  <si>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</si>
  <si>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</si>
  <si>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</si>
  <si>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</si>
  <si>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</si>
  <si>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</si>
  <si>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</si>
  <si>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</si>
  <si>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</si>
  <si>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</si>
  <si>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</si>
  <si>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</si>
  <si>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</si>
  <si>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</si>
  <si>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</si>
  <si>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</si>
  <si>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</si>
  <si>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</si>
  <si>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</si>
  <si>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</si>
  <si>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</si>
  <si>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</si>
  <si>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</si>
  <si>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</si>
  <si>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</si>
  <si>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</si>
  <si>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</si>
  <si>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</si>
  <si>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</si>
  <si>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</si>
  <si>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</si>
  <si>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</si>
  <si>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</si>
  <si>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</si>
  <si>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</si>
  <si>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</si>
  <si>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</si>
  <si>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</si>
  <si>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</si>
  <si>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</si>
  <si>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</si>
  <si>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</si>
  <si>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</si>
  <si>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</si>
  <si>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</si>
  <si>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</si>
  <si>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</si>
  <si>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</si>
  <si>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</si>
  <si>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</si>
  <si>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</si>
  <si>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</si>
  <si>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</si>
  <si>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</si>
  <si>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</si>
  <si>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</si>
  <si>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</si>
  <si>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</si>
  <si>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</si>
  <si>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</si>
  <si>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</si>
  <si>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</si>
  <si>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</si>
  <si>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</si>
  <si>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</si>
  <si>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</si>
  <si>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</si>
  <si>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</si>
  <si>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</si>
  <si>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</si>
  <si>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</si>
  <si>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</si>
  <si>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</si>
  <si>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</si>
  <si>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</si>
  <si>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</si>
  <si>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</si>
  <si>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</si>
  <si>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</si>
  <si>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</si>
  <si>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</si>
  <si>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</si>
  <si>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</si>
  <si>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</si>
  <si>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</si>
  <si>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</si>
  <si>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</si>
  <si>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</si>
  <si>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</si>
  <si>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</si>
  <si>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</si>
  <si>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</si>
  <si>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</si>
  <si>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</si>
  <si>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</si>
  <si>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</si>
  <si>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</si>
  <si>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</si>
  <si>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</si>
  <si>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</si>
  <si>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</si>
  <si>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</si>
  <si>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</si>
  <si>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</si>
  <si>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</si>
  <si>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</si>
  <si>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</si>
  <si>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</si>
  <si>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</si>
  <si>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</si>
  <si>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</si>
  <si>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</si>
  <si>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</si>
  <si>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</si>
  <si>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</si>
  <si>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</si>
  <si>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</si>
  <si>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</si>
  <si>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</si>
  <si>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</si>
  <si>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</si>
  <si>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</si>
  <si>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</si>
  <si>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</si>
  <si>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</si>
  <si>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</si>
  <si>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</si>
  <si>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</si>
  <si>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</si>
  <si>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</si>
  <si>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</si>
  <si>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</si>
  <si>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</si>
  <si>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</si>
  <si>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</si>
  <si>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</si>
  <si>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</si>
  <si>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</si>
  <si>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</si>
  <si>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</si>
  <si>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</si>
  <si>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</si>
  <si>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</si>
  <si>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</si>
  <si>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</si>
  <si>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</si>
  <si>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</si>
  <si>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</si>
  <si>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</si>
  <si>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</si>
  <si>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</si>
  <si>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</si>
  <si>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</si>
  <si>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</si>
  <si>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</si>
  <si>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</si>
  <si>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</si>
  <si>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</si>
  <si>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</si>
  <si>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</si>
  <si>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</si>
  <si>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</si>
  <si>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</si>
  <si>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</si>
  <si>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</si>
  <si>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</si>
  <si>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</si>
  <si>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</si>
  <si>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</si>
  <si>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</si>
  <si>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</si>
  <si>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</si>
  <si>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</si>
  <si>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</si>
  <si>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</si>
  <si>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</si>
  <si>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</si>
  <si>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</si>
  <si>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</si>
  <si>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</si>
  <si>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</si>
  <si>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</si>
  <si>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</si>
  <si>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</si>
  <si>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</si>
  <si>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</si>
  <si>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</si>
  <si>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</si>
  <si>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</si>
  <si>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</si>
  <si>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</si>
  <si>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</si>
  <si>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</si>
  <si>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</si>
  <si>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</si>
  <si>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</si>
  <si>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</si>
  <si>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</si>
  <si>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</si>
  <si>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</si>
  <si>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</si>
  <si>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</si>
  <si>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</si>
  <si>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</si>
  <si>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</si>
  <si>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</si>
  <si>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</si>
  <si>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</si>
  <si>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</si>
  <si>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</si>
  <si>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</si>
  <si>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</si>
  <si>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</si>
  <si>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</si>
  <si>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</si>
  <si>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</si>
  <si>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</si>
  <si>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</si>
  <si>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</si>
  <si>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</si>
  <si>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</si>
  <si>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</si>
  <si>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</si>
  <si>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</si>
  <si>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</si>
  <si>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</si>
  <si>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</si>
  <si>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</si>
  <si>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</si>
  <si>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</si>
  <si>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</si>
  <si>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</si>
  <si>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</si>
  <si>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</si>
  <si>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</si>
  <si>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</si>
  <si>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</si>
  <si>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</si>
  <si>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</si>
  <si>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</si>
  <si>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</si>
  <si>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</si>
  <si>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</si>
  <si>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</si>
  <si>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</si>
  <si>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</si>
  <si>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</si>
  <si>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</si>
  <si>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</si>
  <si>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</si>
  <si>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</si>
  <si>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</si>
  <si>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</si>
  <si>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</si>
  <si>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</si>
  <si>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</si>
  <si>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</si>
  <si>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</si>
  <si>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</si>
  <si>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</si>
  <si>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</si>
  <si>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</si>
  <si>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</si>
  <si>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</si>
  <si>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</si>
  <si>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</si>
  <si>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</si>
  <si>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</si>
  <si>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</si>
  <si>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</si>
  <si>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</si>
  <si>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</si>
  <si>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</si>
  <si>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</si>
  <si>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</si>
  <si>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</si>
  <si>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</si>
  <si>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</si>
  <si>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</si>
  <si>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</si>
  <si>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</si>
  <si>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</si>
  <si>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</si>
  <si>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</si>
  <si>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</si>
  <si>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</si>
  <si>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</si>
  <si>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</si>
  <si>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</si>
  <si>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</si>
  <si>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</si>
  <si>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</si>
  <si>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</si>
  <si>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</si>
  <si>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</si>
  <si>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</si>
  <si>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</si>
  <si>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</si>
  <si>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</si>
  <si>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</si>
  <si>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</si>
  <si>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</si>
  <si>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</si>
  <si>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</si>
  <si>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</si>
  <si>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</si>
  <si>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</si>
  <si>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</si>
  <si>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</si>
  <si>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</si>
  <si>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</si>
  <si>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</si>
  <si>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</si>
  <si>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</si>
  <si>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</si>
  <si>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</si>
  <si>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</si>
  <si>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</si>
  <si>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</si>
  <si>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</si>
  <si>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</si>
  <si>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</si>
  <si>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</si>
  <si>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</si>
  <si>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</si>
  <si>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</si>
  <si>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</si>
  <si>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</si>
  <si>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</si>
  <si>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</si>
  <si>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</si>
  <si>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</si>
  <si>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</si>
  <si>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</si>
  <si>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</si>
  <si>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</si>
  <si>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</si>
  <si>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</si>
  <si>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</si>
  <si>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</si>
  <si>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</si>
  <si>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</si>
  <si>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</si>
  <si>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</si>
  <si>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</si>
  <si>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</si>
  <si>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</si>
  <si>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</si>
  <si>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</si>
  <si>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</si>
  <si>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</si>
  <si>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</si>
  <si>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</si>
  <si>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</si>
  <si>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</si>
  <si>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</si>
  <si>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</si>
  <si>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</si>
  <si>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</si>
  <si>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</si>
  <si>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</si>
  <si>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</si>
  <si>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</si>
  <si>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</si>
  <si>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</si>
  <si>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</si>
  <si>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</si>
  <si>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</si>
  <si>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</si>
  <si>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</si>
  <si>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</si>
  <si>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</si>
  <si>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</si>
  <si>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</si>
  <si>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</si>
  <si>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</si>
  <si>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</si>
  <si>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</si>
  <si>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</si>
  <si>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</si>
  <si>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</si>
  <si>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</si>
  <si>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</si>
  <si>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</si>
  <si>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</si>
  <si>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</si>
  <si>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</si>
  <si>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</si>
  <si>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</si>
  <si>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</si>
  <si>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</si>
  <si>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</si>
  <si>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</si>
  <si>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</si>
  <si>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</si>
  <si>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</si>
  <si>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</si>
  <si>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</si>
  <si>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</si>
  <si>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</si>
  <si>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</si>
  <si>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</si>
  <si>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</si>
  <si>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</si>
  <si>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</si>
  <si>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</si>
  <si>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</si>
  <si>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</si>
  <si>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</si>
  <si>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</si>
  <si>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</si>
  <si>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</si>
  <si>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</si>
  <si>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</si>
  <si>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</si>
  <si>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</si>
  <si>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</si>
  <si>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</si>
  <si>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</si>
  <si>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</si>
  <si>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</si>
  <si>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</si>
  <si>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</si>
  <si>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</si>
  <si>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</si>
  <si>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</si>
  <si>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</si>
  <si>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</si>
  <si>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</si>
  <si>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</si>
  <si>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</si>
  <si>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</si>
  <si>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</si>
  <si>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</si>
  <si>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</si>
  <si>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</si>
  <si>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</si>
  <si>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</si>
  <si>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</si>
  <si>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</si>
  <si>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</si>
  <si>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</si>
  <si>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</si>
  <si>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</si>
  <si>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</si>
  <si>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</si>
  <si>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</si>
  <si>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</si>
  <si>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</si>
  <si>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</si>
  <si>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</si>
  <si>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</si>
  <si>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</si>
  <si>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</si>
  <si>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</si>
  <si>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</si>
  <si>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</si>
  <si>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</si>
  <si>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</si>
  <si>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</si>
  <si>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</si>
  <si>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</si>
  <si>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</si>
  <si>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</si>
  <si>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</si>
  <si>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</si>
  <si>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</si>
  <si>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</si>
  <si>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</si>
  <si>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</si>
  <si>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</si>
  <si>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</si>
  <si>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</si>
  <si>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</si>
  <si>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</si>
  <si>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</si>
  <si>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</si>
  <si>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</si>
  <si>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</si>
  <si>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</si>
  <si>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</si>
  <si>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</si>
  <si>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</si>
  <si>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</si>
  <si>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</si>
  <si>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</si>
  <si>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</si>
  <si>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</si>
  <si>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</si>
  <si>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</si>
  <si>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</si>
  <si>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</si>
  <si>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</si>
  <si>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</si>
  <si>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</si>
  <si>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</si>
  <si>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</si>
  <si>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</si>
  <si>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</si>
  <si>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</si>
  <si>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</si>
  <si>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</si>
  <si>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</si>
  <si>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</si>
  <si>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</si>
  <si>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</si>
  <si>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</si>
  <si>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</si>
  <si>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</si>
  <si>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</si>
  <si>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</si>
  <si>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</si>
  <si>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</si>
  <si>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</si>
  <si>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</si>
  <si>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</si>
  <si>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</si>
  <si>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</si>
  <si>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</si>
  <si>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</si>
  <si>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</si>
  <si>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</si>
  <si>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</si>
  <si>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</si>
  <si>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</si>
  <si>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</si>
  <si>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</si>
  <si>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</si>
  <si>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</si>
  <si>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</si>
  <si>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</si>
  <si>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</si>
  <si>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</si>
  <si>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</si>
  <si>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</si>
  <si>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</si>
  <si>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</si>
  <si>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</si>
  <si>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</si>
  <si>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</si>
  <si>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</si>
  <si>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</si>
  <si>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</si>
  <si>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</si>
  <si>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</si>
  <si>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</si>
  <si>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</si>
  <si>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</si>
  <si>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</si>
  <si>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</si>
  <si>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</si>
  <si>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</si>
  <si>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</si>
  <si>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</si>
  <si>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</si>
  <si>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</si>
  <si>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</si>
  <si>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</si>
  <si>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</si>
  <si>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</si>
  <si>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</si>
  <si>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</si>
  <si>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</si>
  <si>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</si>
  <si>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</si>
  <si>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</si>
  <si>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</si>
  <si>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</si>
  <si>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</si>
  <si>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</si>
  <si>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</si>
  <si>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</si>
  <si>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</si>
  <si>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</si>
  <si>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</si>
  <si>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</si>
  <si>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</si>
  <si>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</si>
  <si>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</si>
  <si>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</si>
  <si>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</si>
  <si>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</si>
  <si>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</si>
  <si>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</si>
  <si>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</si>
  <si>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</si>
  <si>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</si>
  <si>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</si>
  <si>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</si>
  <si>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</si>
  <si>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</si>
  <si>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</si>
  <si>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</si>
  <si>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</si>
  <si>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</si>
  <si>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</si>
  <si>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</si>
  <si>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</si>
  <si>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</si>
  <si>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</si>
  <si>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</si>
  <si>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</si>
  <si>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</si>
  <si>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</si>
  <si>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</si>
  <si>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</si>
  <si>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</si>
  <si>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</si>
  <si>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</si>
  <si>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</si>
  <si>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</si>
  <si>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</si>
  <si>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</si>
  <si>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</si>
  <si>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</si>
  <si>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</si>
  <si>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</si>
  <si>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</si>
  <si>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</si>
  <si>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</si>
  <si>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</si>
  <si>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</si>
  <si>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</si>
  <si>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</si>
  <si>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</si>
  <si>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</si>
  <si>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</si>
  <si>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</si>
  <si>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</si>
  <si>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</si>
  <si>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</si>
  <si>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</si>
  <si>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</si>
  <si>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</si>
  <si>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</si>
  <si>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</si>
  <si>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</si>
  <si>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</si>
  <si>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</si>
  <si>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</si>
  <si>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</si>
  <si>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</si>
  <si>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</si>
  <si>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</si>
  <si>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</si>
  <si>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</si>
  <si>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</si>
  <si>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</si>
  <si>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</si>
  <si>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</si>
  <si>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</si>
  <si>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</si>
  <si>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</si>
  <si>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</si>
  <si>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</si>
  <si>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</si>
  <si>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</si>
  <si>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</si>
  <si>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</si>
  <si>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</si>
  <si>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</si>
  <si>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</si>
  <si>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</si>
  <si>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</si>
  <si>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</si>
  <si>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</si>
  <si>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</si>
  <si>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</si>
  <si>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</si>
  <si>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</si>
  <si>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</si>
  <si>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</si>
  <si>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</si>
  <si>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</si>
  <si>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</si>
  <si>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</si>
  <si>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</si>
  <si>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</si>
  <si>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</si>
  <si>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</si>
  <si>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</si>
  <si>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</si>
  <si>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</si>
  <si>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</si>
  <si>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</si>
  <si>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</si>
  <si>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</si>
  <si>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</si>
  <si>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</si>
  <si>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</si>
  <si>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</si>
  <si>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</si>
  <si>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</si>
  <si>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</si>
  <si>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</si>
  <si>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</si>
  <si>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</si>
  <si>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</si>
  <si>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</si>
  <si>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</si>
  <si>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</si>
  <si>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</si>
  <si>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</si>
  <si>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</si>
  <si>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</si>
  <si>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</si>
  <si>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</si>
  <si>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</si>
  <si>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</si>
  <si>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</si>
  <si>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</si>
  <si>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</si>
  <si>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</si>
  <si>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</si>
  <si>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</si>
  <si>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</si>
  <si>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</si>
  <si>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</si>
  <si>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</si>
  <si>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</si>
  <si>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</si>
  <si>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</si>
  <si>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</si>
  <si>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</si>
  <si>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</si>
  <si>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</si>
  <si>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</si>
  <si>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</si>
  <si>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</si>
  <si>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</si>
  <si>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</si>
  <si>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</si>
  <si>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</si>
  <si>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</si>
  <si>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</si>
  <si>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</si>
  <si>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</si>
  <si>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</si>
  <si>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</si>
  <si>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</si>
  <si>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</si>
  <si>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</si>
  <si>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</si>
  <si>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</si>
  <si>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</si>
  <si>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</si>
  <si>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</si>
  <si>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</si>
  <si>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</si>
  <si>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</si>
  <si>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</si>
  <si>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</si>
  <si>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</si>
  <si>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</si>
  <si>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</si>
  <si>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</si>
  <si>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</si>
  <si>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</si>
  <si>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</si>
  <si>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</si>
  <si>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</si>
  <si>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</si>
  <si>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</si>
  <si>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</si>
  <si>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</si>
  <si>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</si>
  <si>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</si>
  <si>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</si>
  <si>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</si>
  <si>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</si>
  <si>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</si>
  <si>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</si>
  <si>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</si>
  <si>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</si>
  <si>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</si>
  <si>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</si>
  <si>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</si>
  <si>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</si>
  <si>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</si>
  <si>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</si>
  <si>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</si>
  <si>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</si>
  <si>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</si>
  <si>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</si>
  <si>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</si>
  <si>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</si>
  <si>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</si>
  <si>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</si>
  <si>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</si>
  <si>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</si>
  <si>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</si>
  <si>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</si>
  <si>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</si>
  <si>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</si>
  <si>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</si>
  <si>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</si>
  <si>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</si>
  <si>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</si>
  <si>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</si>
  <si>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</si>
  <si>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</si>
  <si>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</si>
  <si>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</si>
  <si>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</si>
  <si>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</si>
  <si>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</si>
  <si>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</si>
  <si>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</si>
  <si>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</si>
  <si>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</si>
  <si>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</si>
  <si>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</si>
  <si>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</si>
  <si>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</si>
  <si>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</si>
  <si>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</si>
  <si>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</si>
  <si>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</si>
  <si>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</si>
  <si>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</si>
  <si>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</si>
  <si>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</si>
  <si>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</si>
  <si>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</si>
  <si>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</si>
  <si>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</si>
  <si>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</si>
  <si>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</si>
  <si>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</si>
  <si>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</si>
  <si>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</si>
  <si>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</si>
  <si>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</si>
  <si>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</si>
  <si>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</si>
  <si>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</si>
  <si>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</si>
  <si>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</si>
  <si>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</si>
  <si>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</si>
  <si>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</si>
  <si>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</si>
  <si>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</si>
  <si>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</si>
  <si>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</si>
  <si>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</si>
  <si>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</si>
  <si>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</si>
  <si>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</si>
  <si>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</si>
  <si>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</si>
  <si>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</si>
  <si>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</si>
  <si>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</si>
  <si>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</si>
  <si>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</si>
  <si>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</si>
  <si>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</si>
  <si>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</si>
  <si>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</si>
  <si>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</si>
  <si>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</si>
  <si>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</si>
  <si>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</si>
  <si>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</si>
  <si>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</si>
  <si>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</si>
  <si>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</si>
  <si>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</si>
  <si>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</si>
  <si>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</si>
  <si>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</si>
  <si>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</si>
  <si>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</si>
  <si>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</si>
  <si>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</si>
  <si>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</si>
  <si>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</si>
  <si>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</si>
  <si>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</si>
  <si>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</si>
  <si>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</si>
  <si>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</si>
  <si>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</si>
  <si>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</si>
  <si>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</si>
  <si>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</si>
  <si>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</si>
  <si>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</si>
  <si>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</si>
  <si>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</si>
  <si>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</si>
  <si>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</si>
  <si>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</si>
  <si>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</si>
  <si>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</si>
  <si>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</si>
  <si>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</si>
  <si>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</si>
  <si>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</si>
  <si>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</si>
  <si>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</si>
  <si>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</si>
  <si>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</si>
  <si>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</si>
  <si>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</si>
  <si>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</si>
  <si>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</si>
  <si>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</si>
  <si>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</si>
  <si>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</si>
  <si>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</si>
  <si>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</si>
  <si>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</si>
  <si>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</si>
  <si>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</si>
  <si>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</si>
  <si>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</si>
  <si>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</si>
  <si>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</si>
  <si>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</si>
  <si>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</si>
  <si>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</si>
  <si>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</si>
  <si>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</si>
  <si>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</si>
  <si>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</si>
  <si>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</si>
  <si>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</si>
  <si>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</si>
  <si>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</si>
  <si>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</si>
  <si>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</si>
  <si>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</si>
  <si>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</si>
  <si>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</si>
  <si>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</si>
  <si>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</si>
  <si>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</si>
  <si>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</si>
  <si>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</si>
  <si>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</si>
  <si>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</si>
  <si>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</si>
  <si>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</si>
  <si>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</si>
  <si>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</si>
  <si>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</si>
  <si>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</si>
  <si>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</si>
  <si>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</si>
  <si>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</si>
  <si>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</si>
  <si>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</si>
  <si>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</si>
  <si>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</si>
  <si>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</si>
  <si>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</si>
  <si>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</si>
  <si>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</si>
  <si>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</si>
  <si>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</si>
  <si>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</si>
  <si>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</si>
  <si>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</si>
  <si>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</si>
  <si>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</si>
  <si>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</si>
  <si>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</si>
  <si>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</si>
  <si>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</si>
  <si>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</si>
  <si>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</si>
  <si>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</si>
  <si>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</si>
  <si>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</si>
  <si>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</si>
  <si>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</si>
  <si>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</si>
  <si>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</si>
  <si>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</si>
  <si>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</si>
  <si>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</si>
  <si>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</si>
  <si>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</si>
  <si>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</si>
  <si>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</si>
  <si>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</si>
  <si>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</si>
  <si>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</si>
  <si>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</si>
  <si>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</si>
  <si>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</si>
  <si>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</si>
  <si>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</si>
  <si>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</si>
  <si>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</si>
  <si>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</si>
  <si>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</si>
  <si>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</si>
  <si>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</si>
  <si>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</si>
  <si>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</si>
  <si>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</si>
  <si>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</si>
  <si>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</si>
  <si>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</si>
  <si>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</si>
  <si>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</si>
  <si>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</si>
  <si>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</si>
  <si>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</si>
  <si>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</si>
  <si>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</si>
  <si>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</si>
  <si>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</si>
  <si>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</si>
  <si>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</si>
  <si>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</si>
  <si>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</si>
  <si>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</si>
  <si>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</si>
  <si>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</si>
  <si>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</si>
  <si>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</si>
  <si>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</si>
  <si>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</si>
  <si>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</si>
  <si>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</si>
  <si>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</si>
  <si>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</si>
  <si>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</si>
  <si>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</si>
  <si>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</si>
  <si>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</si>
  <si>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</si>
  <si>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</si>
  <si>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</si>
  <si>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</si>
  <si>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</si>
  <si>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</si>
  <si>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</si>
  <si>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</si>
  <si>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</si>
  <si>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</si>
  <si>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</si>
  <si>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</si>
  <si>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</si>
  <si>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</si>
  <si>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</si>
  <si>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</si>
  <si>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</si>
  <si>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</si>
  <si>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</si>
  <si>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</si>
  <si>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</si>
  <si>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</si>
  <si>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</si>
  <si>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</si>
  <si>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</si>
  <si>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</si>
  <si>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</si>
  <si>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</si>
  <si>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</si>
  <si>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</si>
  <si>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</si>
  <si>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</si>
  <si>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</si>
  <si>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</si>
  <si>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</si>
  <si>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</si>
  <si>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</si>
  <si>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</si>
  <si>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</si>
  <si>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</si>
  <si>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</si>
  <si>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</si>
  <si>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</si>
  <si>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</si>
  <si>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</si>
  <si>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</si>
  <si>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</si>
  <si>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</si>
  <si>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</si>
  <si>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</si>
  <si>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</si>
  <si>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</si>
  <si>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</si>
  <si>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</si>
  <si>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</si>
  <si>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</si>
  <si>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</si>
  <si>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</si>
  <si>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</si>
  <si>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</si>
  <si>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</si>
  <si>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</si>
  <si>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</si>
  <si>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</si>
  <si>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</si>
  <si>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</si>
  <si>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</si>
  <si>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</si>
  <si>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</si>
  <si>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</si>
  <si>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</si>
  <si>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</si>
  <si>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</si>
  <si>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</si>
  <si>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</si>
  <si>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</si>
  <si>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</si>
  <si>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</si>
  <si>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</si>
  <si>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</si>
  <si>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</si>
  <si>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</si>
  <si>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</si>
  <si>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</si>
  <si>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</si>
  <si>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</si>
  <si>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</si>
  <si>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</si>
  <si>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</si>
  <si>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</si>
  <si>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</si>
  <si>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</si>
  <si>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</si>
  <si>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</si>
  <si>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</si>
  <si>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</si>
  <si>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</si>
  <si>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</si>
  <si>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</si>
  <si>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</si>
  <si>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</si>
  <si>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</si>
  <si>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</si>
  <si>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</si>
  <si>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</si>
  <si>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</si>
  <si>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</si>
  <si>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</si>
  <si>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</si>
  <si>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</si>
  <si>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</si>
  <si>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</si>
  <si>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</si>
  <si>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</si>
  <si>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</si>
  <si>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</si>
  <si>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</si>
  <si>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</si>
  <si>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</si>
  <si>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</si>
  <si>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</si>
  <si>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</si>
  <si>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</si>
  <si>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</si>
  <si>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</si>
  <si>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</si>
  <si>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</si>
  <si>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</si>
  <si>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</si>
  <si>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</si>
  <si>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</si>
  <si>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</si>
  <si>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</si>
  <si>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</si>
  <si>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</si>
  <si>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</si>
  <si>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</si>
  <si>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</si>
  <si>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</si>
  <si>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</si>
  <si>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</si>
  <si>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</si>
  <si>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</si>
  <si>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</si>
  <si>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</si>
  <si>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</si>
  <si>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</si>
  <si>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</si>
  <si>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</si>
  <si>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</si>
  <si>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</si>
  <si>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</si>
  <si>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</si>
  <si>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</si>
  <si>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</si>
  <si>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</si>
  <si>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</si>
  <si>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</si>
  <si>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</si>
  <si>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</si>
  <si>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</si>
  <si>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</si>
  <si>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</si>
  <si>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</si>
  <si>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</si>
  <si>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</si>
  <si>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</si>
  <si>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</si>
  <si>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</si>
  <si>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</si>
  <si>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</si>
  <si>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</si>
  <si>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</si>
  <si>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</si>
  <si>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</si>
  <si>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</si>
  <si>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</si>
  <si>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</si>
  <si>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</si>
  <si>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</si>
  <si>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</si>
  <si>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</si>
  <si>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</si>
  <si>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</si>
  <si>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</si>
  <si>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</si>
  <si>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</si>
  <si>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</si>
  <si>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</si>
  <si>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</si>
  <si>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</si>
  <si>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</si>
  <si>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</si>
  <si>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</si>
  <si>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</si>
  <si>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</si>
  <si>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</si>
  <si>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</si>
  <si>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</si>
  <si>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</si>
  <si>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</si>
  <si>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</si>
  <si>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</si>
  <si>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</si>
  <si>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</si>
  <si>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</si>
  <si>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</si>
  <si>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</si>
  <si>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</si>
  <si>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</si>
  <si>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</si>
  <si>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</si>
  <si>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</si>
  <si>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</si>
  <si>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</si>
  <si>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</si>
  <si>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</si>
  <si>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</si>
  <si>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</si>
  <si>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</si>
  <si>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</si>
  <si>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</si>
  <si>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</si>
  <si>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</si>
  <si>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</si>
  <si>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</si>
  <si>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</si>
  <si>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</si>
  <si>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</si>
  <si>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</si>
  <si>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</si>
  <si>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</si>
  <si>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</si>
  <si>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</si>
  <si>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</si>
  <si>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</si>
  <si>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</si>
  <si>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</si>
  <si>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</si>
  <si>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</si>
  <si>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</si>
  <si>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</si>
  <si>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</si>
  <si>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</si>
  <si>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</si>
  <si>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</si>
  <si>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</si>
  <si>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</si>
  <si>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</si>
  <si>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</si>
  <si>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</si>
  <si>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</si>
  <si>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</si>
  <si>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</si>
  <si>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</si>
  <si>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</si>
  <si>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</si>
  <si>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</si>
  <si>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</si>
  <si>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</si>
  <si>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</si>
  <si>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</si>
  <si>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</si>
  <si>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</si>
  <si>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</si>
  <si>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</si>
  <si>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</si>
  <si>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</si>
  <si>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</si>
  <si>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</si>
  <si>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</si>
  <si>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</si>
  <si>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</si>
  <si>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</si>
  <si>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</si>
  <si>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</si>
  <si>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</si>
  <si>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</si>
  <si>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</si>
  <si>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</si>
  <si>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</si>
  <si>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</si>
  <si>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</si>
  <si>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</si>
  <si>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</si>
  <si>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</si>
  <si>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</si>
  <si>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</si>
  <si>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</si>
  <si>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</si>
  <si>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</si>
  <si>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</si>
  <si>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</si>
  <si>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</si>
  <si>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</si>
  <si>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</si>
  <si>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</si>
  <si>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</si>
  <si>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</si>
  <si>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</si>
  <si>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</si>
  <si>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</si>
  <si>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</si>
  <si>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</si>
  <si>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</si>
  <si>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</si>
  <si>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</si>
  <si>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</si>
  <si>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</si>
  <si>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</si>
  <si>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</si>
  <si>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</si>
  <si>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</si>
  <si>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</si>
  <si>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</si>
  <si>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</si>
  <si>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</si>
  <si>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</si>
  <si>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</si>
  <si>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</si>
  <si>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</si>
  <si>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</si>
  <si>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</si>
  <si>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</si>
  <si>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</si>
  <si>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</si>
  <si>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</si>
  <si>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</si>
  <si>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</si>
  <si>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</si>
  <si>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</si>
  <si>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</si>
  <si>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</si>
  <si>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</si>
  <si>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</si>
  <si>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</si>
  <si>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</si>
  <si>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</si>
  <si>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</si>
  <si>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</si>
  <si>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</si>
  <si>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</si>
  <si>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</si>
  <si>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</si>
  <si>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</si>
  <si>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</si>
  <si>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</si>
  <si>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</si>
  <si>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</si>
  <si>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</si>
  <si>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</si>
  <si>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</si>
  <si>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</si>
  <si>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</si>
  <si>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</si>
  <si>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</si>
  <si>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</si>
  <si>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</si>
  <si>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</si>
  <si>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</si>
  <si>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</si>
  <si>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</si>
  <si>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</si>
  <si>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</si>
  <si>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</si>
  <si>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</si>
  <si>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</si>
  <si>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</si>
  <si>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</si>
  <si>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</si>
  <si>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</si>
  <si>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</si>
  <si>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</si>
  <si>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</si>
  <si>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</si>
  <si>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</si>
  <si>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</si>
  <si>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</si>
  <si>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</si>
  <si>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</si>
  <si>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</si>
  <si>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</si>
  <si>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</si>
  <si>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</si>
  <si>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</si>
  <si>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</si>
  <si>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</si>
  <si>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</si>
  <si>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</si>
  <si>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</si>
  <si>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</si>
  <si>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</si>
  <si>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</si>
  <si>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</si>
  <si>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</si>
  <si>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</si>
  <si>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</si>
  <si>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</si>
  <si>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</si>
  <si>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</si>
  <si>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</si>
  <si>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</si>
  <si>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</si>
  <si>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</si>
  <si>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</si>
  <si>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</si>
  <si>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</si>
  <si>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</si>
  <si>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</si>
  <si>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</si>
  <si>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</si>
  <si>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</si>
  <si>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</si>
  <si>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</si>
  <si>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</si>
  <si>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</si>
  <si>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</si>
  <si>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</si>
  <si>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</si>
  <si>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</si>
  <si>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</si>
  <si>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</si>
  <si>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</si>
  <si>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</si>
  <si>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</si>
  <si>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</si>
  <si>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</si>
  <si>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</si>
  <si>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</si>
  <si>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</si>
  <si>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</si>
  <si>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</si>
  <si>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</si>
  <si>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</si>
  <si>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</si>
  <si>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</si>
  <si>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</si>
  <si>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</si>
  <si>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</si>
  <si>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PCM-20251004-00001957</t>
  </si>
  <si>
    <t>Team at gate now and trying for access</t>
  </si>
  <si>
    <t>PCM-20251004-00002050</t>
  </si>
  <si>
    <t>team on way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</si>
  <si>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</si>
  <si>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</si>
  <si>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</si>
  <si>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</si>
  <si>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</si>
  <si>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</si>
  <si>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</si>
  <si>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</si>
  <si>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</si>
  <si>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</si>
  <si>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</si>
  <si>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</si>
  <si>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</si>
  <si>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</si>
  <si>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</si>
  <si>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</si>
  <si>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</si>
  <si>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</si>
  <si>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</si>
  <si>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</si>
  <si>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</si>
  <si>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</si>
  <si>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</si>
  <si>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</si>
  <si>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</si>
  <si>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</si>
  <si>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</si>
  <si>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</si>
  <si>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</si>
  <si>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</si>
  <si>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</si>
  <si>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</si>
  <si>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</si>
  <si>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</si>
  <si>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</si>
  <si>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</si>
  <si>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</si>
  <si>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</si>
  <si>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</si>
  <si>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</si>
  <si>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</si>
  <si>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</si>
  <si>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</si>
  <si>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</si>
  <si>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</si>
  <si>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</si>
  <si>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</si>
  <si>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</si>
  <si>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</si>
  <si>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</si>
  <si>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</si>
  <si>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</si>
  <si>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</si>
  <si>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</si>
  <si>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</si>
  <si>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</si>
  <si>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</si>
  <si>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</si>
  <si>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</si>
  <si>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</si>
  <si>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</si>
  <si>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</si>
  <si>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</si>
  <si>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</si>
  <si>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</si>
  <si>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</si>
  <si>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</si>
  <si>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</si>
  <si>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</si>
  <si>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</si>
  <si>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</si>
  <si>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</si>
  <si>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</si>
  <si>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</si>
  <si>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</si>
  <si>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</si>
  <si>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</si>
  <si>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</si>
  <si>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</si>
  <si>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</si>
  <si>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</si>
  <si>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</si>
  <si>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</si>
  <si>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</si>
  <si>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</si>
  <si>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</si>
  <si>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</si>
  <si>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</si>
  <si>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</si>
  <si>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</si>
  <si>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</si>
  <si>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</si>
  <si>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</si>
  <si>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</si>
  <si>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site has access night will check at morning</t>
  </si>
  <si>
    <t xml:space="preserve"> PCM-20251004-00001937 </t>
  </si>
  <si>
    <t>haw2424</t>
  </si>
  <si>
    <t>60 MIN</t>
  </si>
  <si>
    <t xml:space="preserve"> PCM-20251004-00001950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</si>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</sst>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6">
    <sortCondition ref="H1:H3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0" totalsRowShown="0" headerRowDxfId="157" dataDxfId="156" headerRowBorderDxfId="154" tableBorderDxfId="155" totalsRowBorderDxfId="153">
  <autoFilter ref="A1:CJ3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272.03588923611096</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17117</v>
      </c>
      <c r="E3" s="77" t="s">
        <v>38964</v>
      </c>
      <c r="F3" s="90">
        <v>45934.925173611111</v>
      </c>
      <c r="G3" s="80">
        <f ca="1">IFERROR(NOW()-F3,"")</f>
        <v>5.9141550926142372E-2</v>
      </c>
      <c r="H3" s="90">
        <v>45934.920312499999</v>
      </c>
      <c r="I3" s="73" t="str">
        <f>IFERROR(VLOOKUP(D3,DB!A:F,6,0),"")</f>
        <v>Generator-SG</v>
      </c>
      <c r="J3" s="73" t="str">
        <f>IFERROR(VLOOKUP(D3,DB!A:G,7,0),"")</f>
        <v>Good</v>
      </c>
      <c r="K3" s="81" t="s">
        <v>38967</v>
      </c>
      <c r="L3" s="79" t="str">
        <f>IFERROR(VLOOKUP(D3,DB!A:I,9,0),"")</f>
        <v>Latis</v>
      </c>
    </row>
    <row r="4" spans="1:12" ht="15" customHeight="1">
      <c r="A4" s="76" t="s">
        <v>38968</v>
      </c>
      <c r="B4" s="73" t="str">
        <f>IFERROR(VLOOKUP(D4,DB!A:K,11,0),"")</f>
        <v>R1</v>
      </c>
      <c r="C4" s="73">
        <v>1</v>
      </c>
      <c r="D4" s="93" t="s">
        <v>9486</v>
      </c>
      <c r="E4" s="77" t="s">
        <v>38964</v>
      </c>
      <c r="F4" s="90">
        <v>45934.97552083333</v>
      </c>
      <c r="G4" s="80">
        <f ca="1">IFERROR(NOW()-F4,"")</f>
        <v>8.7943287071539089E-3</v>
      </c>
      <c r="H4" s="90">
        <v>45934.970590277779</v>
      </c>
      <c r="I4" s="73" t="str">
        <f>IFERROR(VLOOKUP(D4,DB!A:F,6,0),"")</f>
        <v>SCECO</v>
      </c>
      <c r="J4" s="73" t="str">
        <f>IFERROR(VLOOKUP(D4,DB!A:G,7,0),"")</f>
        <v>Vandalized</v>
      </c>
      <c r="K4" s="81" t="s">
        <v>38969</v>
      </c>
      <c r="L4" s="79" t="str">
        <f>IFERROR(VLOOKUP(D4,DB!A:I,9,0),"")</f>
        <v>Latis</v>
      </c>
    </row>
    <row r="5" spans="1:12" ht="15" customHeight="1">
      <c r="A5" s="63"/>
      <c r="B5" s="73" t="str">
        <f>IFERROR(VLOOKUP(D5,DB!A:K,11,0),"")</f>
        <v/>
      </c>
      <c r="C5" s="64"/>
      <c r="D5" s="64"/>
      <c r="E5" s="65"/>
      <c r="F5" s="66"/>
      <c r="G5" s="67">
        <f ca="1">IFERROR(NOW()-F5,"")</f>
        <v>45934.984315162037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45934.984315162037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45934.984315162037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45934.984315162037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45934.984315162037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45934.984315162037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45934.984315162037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45934.984315162037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45934.984315162037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45934.984315162037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45934.984315162037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45934.984315162037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45934.984315162037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45934.984315162037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45934.984315162037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45934.984315162037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45934.984315162037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45934.984315162037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45934.984315162037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45934.984315162037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45934.984315162037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45934.984315162037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45934.984315162037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45934.984315162037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45934.984315162037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45934.984315162037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45934.984315162037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45934.984315162037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45934.984315162037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45934.984315162037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45934.984315162037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45934.984315162037</v>
      </c>
      <c r="H36" s="68"/>
      <c r="I36" s="73" t="str">
        <f>IFERROR(VLOOKUP(D36,DB!A:F,6,0),"")</f>
        <v/>
      </c>
      <c r="J36" s="73" t="str">
        <f>IFERROR(VLOOKUP(D36,DB!A:G,7,0),"")</f>
        <v/>
      </c>
      <c r="K36" s="69"/>
      <c r="L36" s="70" t="str">
        <f>IFERROR(VLOOKUP(D36,DB!A:I,9,0),"")</f>
        <v/>
      </c>
    </row>
  </sheetData>
  <customSheetViews>
    <customSheetView guid="{F6042A99-DD27-4453-835D-0834D95730CC}" filter="1" showAutoFilter="1">
      <pageMargins left="0" right="0" top="0" bottom="0" header="0" footer="0"/>
      <autoFilter ref="B1:M1" xr:uid="{16B9B027-F561-4A40-BBB8-8EF42C861B7B}"/>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0"/>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243.33253252314171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128.25723159722111</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109.98447696759104</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45934.984314814814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45934.984314814814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2"/>
      <c r="E8" s="131"/>
      <c r="F8" s="132"/>
      <c r="G8" s="133">
        <f ca="1">IFERROR(NOW()-F8,"-")</f>
        <v>45934.984314814814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2"/>
      <c r="E9" s="131"/>
      <c r="F9" s="132"/>
      <c r="G9" s="133">
        <f ca="1">IFERROR(NOW()-F9,"-")</f>
        <v>45934.984314814814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45934.984314814814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45934.984314814814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45934.984314814814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45934.984314814814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45934.984314814814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45934.984314814814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45934.984314814814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45934.984314814814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45934.984314814814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45934.984314814814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45934.984314814814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45934.984314814814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45934.984314814814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45934.984314814814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45934.984314814814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45934.984314814814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45934.984314814814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45934.984314814814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45934.984314814814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45934.984314814814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45934.984314814814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45934.984314814814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45934.984314814814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45934.984314814814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45934.984314814814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45934.984314814814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45934.984314814814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45934.984314814814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45934.984314814814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45934.984314814814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45934.984314814814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45934.984314814814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45934.984314814814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45934.984314814814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45934.984314814814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45934.984314814814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45934.984314814814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45934.984314814814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45934.984314814814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45934.984314814814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45934.984314814814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45934.984314814814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45934.984314814814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45934.984314814814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45934.984314814814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45934.984314814814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45934.984314814814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45934.984314814814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45934.984314814814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45934.984314814814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45934.984314814814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45934.984314814814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45934.984314814814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45934.984314814814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45934.984314814814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45934.984314814814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45934.984314814814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45934.984314814814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45934.984314814814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45934.984314814814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45934.984314814814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45934.984314814814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45934.984314814814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45934.984314814814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45934.984314814814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45934.984314814814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45934.984314814814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45934.984314814814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45934.984314814814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45934.984314814814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45934.984314814814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45934.984314814814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45934.984314814814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45934.984314814814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45934.984314814814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45934.984314814814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45934.984314814814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45934.984314814814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45934.984314814814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45934.984314814814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45934.984314814814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45934.984314814814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45934.984314814814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45934.984314814814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45934.984314814814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45934.984314814814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45934.984314814814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45934.984314814814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45934.984314814814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45934.984314814814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45934.984314814814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45934.984314814814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45934.984314814814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45934.984314814814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45934.984314814814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45934.984314814814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45934.984314814814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45934.984314814814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45934.984314814814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45934.984314814814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45934.984314814814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45934.984314814814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45934.984314814814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45934.984314814814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45934.984314814814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45934.984314814814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45934.984314814814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45934.984314814814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45934.984314814814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45934.984314814814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45934.984314814814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45934.984314814814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45934.984314814814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45934.984314814814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45934.984314814814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45934.984314814814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45934.984314814814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45934.984314814814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45934.984314814814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45934.984314814814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45934.984314814814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45934.984314814814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45934.984314814814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45934.984314814814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45934.984314814814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45934.984314814814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45934.984314814814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45934.984314814814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45934.984314814814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45934.984314814814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45934.984314814814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45934.984314814814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45934.984314814814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45934.984314814814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45934.984314814814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45934.984314814814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45934.984314814814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45934.984314814814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45934.984314814814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45934.984314814814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45934.984314814814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45934.984314814814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45934.984314814814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45934.984314814814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45934.984314814814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45934.984314814814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45934.984314814814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45934.984314814814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45934.984314814814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45934.984314814814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45934.984314814814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45934.984314814814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45934.984314814814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45934.984314814814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45934.984314814814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45934.984314814814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45934.984314814814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45934.984314814814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45934.984314814814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45934.984314814814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45934.984314814814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45934.984314814814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45934.984314814814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45934.984314814814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45934.984314814814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45934.984314814814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45934.984314814814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45934.984314814814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45934.984314814814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45934.984314814814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45934.984314814814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45934.984314814814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45934.984314814814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45934.984314814814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45934.984314814814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45934.984314814814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45934.984314814814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45934.984314814814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45934.984314814814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45934.984314814814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45934.984314814814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45934.984314814814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45934.984314814814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45934.984314814814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45934.984314814814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45934.984314814814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45934.984314814814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45934.984314814814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45934.984314814814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45934.984314814814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45934.984314814814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45934.984314814814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45934.984314814814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45934.984314814814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45934.984314814814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45934.984314814814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45934.984314814814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45934.984314814814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45934.984314814814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45934.984314814814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45934.984314814814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45934.984314814814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45934.984314814814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45934.984314814814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45934.984314814814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45934.984314814814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45934.984314814814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45934.984314814814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45934.984314814814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45934.984314814814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45934.984314814814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45934.984314814814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45934.984314814814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45934.984314814814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45934.984314814814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45934.984314814814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45934.984314814814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45934.984314814814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45934.984314814814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45934.984314814814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45934.984314814814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45934.984314814814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45934.984314814814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45934.984314814814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45934.984314814814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45934.984314814814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45934.984314814814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45934.984314814814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45934.984314814814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45934.984314814814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45934.984314814814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45934.984314814814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45934.984314814814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45934.984314814814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45934.984314814814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45934.984314814814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45934.984314814814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45934.984314814814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45934.984314814814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45934.984314814814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45934.984314814814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45934.984314814814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45934.984314814814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45934.984314814814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45934.984314814814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45934.984314814814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45934.984314814814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45934.984314814814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45934.984314814814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45934.984314814814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45934.984314814814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45934.984314814814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45934.984314814814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45934.984314814814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45934.984314814814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45934.984314814814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45934.984314814814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45934.984314814814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45934.984314814814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45934.984314814814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45934.984314814814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45934.984314814814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45934.984314814814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45934.984314814814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45934.984314814814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45934.984314814814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45934.984314814814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45934.984314814814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45934.984314814814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45934.984314814814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45934.984314814814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45934.984314814814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45934.984314814814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45934.984314814814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45934.984314814814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45934.984314814814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45934.984314814814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45934.984314814814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45934.984314814814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45934.984314814814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45934.984314814814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45934.984314814814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45934.984314814814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45934.984314814814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45934.984314814814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45934.984314814814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45934.984314814814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45934.984314814814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45934.984314814814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45934.984314814814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45934.984314814814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45934.984314814814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45934.984314814814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45934.984314814814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45934.984314814814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45934.984314814814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45934.984314814814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45934.984314814814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45934.984314814814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45934.984314814814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45934.984314814814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45934.984314814814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45934.984314814814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45934.984314814814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45934.984314814814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45934.984314814814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45934.984314814814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45934.984314814814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45934.984314814814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45934.984314814814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45934.984314814814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sheetData>
  <dataValidations count="2">
    <dataValidation allowBlank="1" showInputMessage="1" showErrorMessage="1" sqref="E1" xr:uid="{4D935161-CDD3-4592-B877-3FB59C99E142}"/>
    <dataValidation type="list" allowBlank="1" showInputMessage="1" showErrorMessage="1" sqref="E3:E3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45934.984314814814</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45934.984314814814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45934.984314814814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45934.984314814814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45934.984315162037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45934.984315162037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45934.984315162037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45934.984315162037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45934.984315162037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45934.984315162037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45934.984315162037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45934.984315162037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45934.984315162037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45934.984315162037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45934.984315162037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45934.984315162037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45934.984315162037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45934.984315162037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45934.984315162037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45934.984315162037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45934.984315162037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45934.984315162037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45934.984315162037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45934.984315162037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45934.984315162037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45934.984315162037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45934.984315162037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45934.984315162037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45934.984315162037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45934.984315162037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45934.984315162037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45934.984315162037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45934.984315162037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45934.984315162037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45934.984315162037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45934.984315162037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45934.984315162037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45934.984315162037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45934.984315162037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45934.984315162037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45934.984315162037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45934.984315162037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45934.984315162037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45934.984315162037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45934.984315162037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45934.984315162037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45934.984315162037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45934.984315162037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45934.984315162037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45934.984315162037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45934.984315162037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45934.984315162037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45934.984315162037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45934.984315162037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45934.984315162037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45934.984315162037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45934.984315162037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45934.984315162037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45934.984315162037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45934.984315162037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45934.984315162037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45934.984315162037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45934.984315162037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45934.984315162037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45934.984315162037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45934.984315162037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45934.984315162037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45934.984315162037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45934.984315162037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45934.984315162037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45934.984315162037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45934.984315162037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45934.984315162037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45934.984315162037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45934.984315162037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45934.984315162037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45934.984315162037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45934.984315162037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45934.984315162037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45934.984315162037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45934.984315162037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45934.984315162037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45934.984315162037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45934.984315162037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45934.984315162037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45934.984315162037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45934.984315162037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45934.984315162037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45934.984315162037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45934.984315162037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45934.984315162037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45934.984315162037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45934.984315162037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45934.984315162037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45934.984315162037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45934.984315162037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45934.984315162037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45934.984315162037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45934.984315162037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45934.984315162037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45934.984315162037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45934.984315162037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45934.984315162037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45934.984315162037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45934.984315162037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45934.984315162037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45934.984315162037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45934.984315162037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45934.984315162037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45934.984315162037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45934.984315162037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45934.984315162037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45934.984315162037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45934.984315162037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45934.984315162037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45934.984315162037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45934.984315162037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45934.984315162037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45934.984315162037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45934.984315162037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45934.984315162037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45934.984315162037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45934.984315162037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45934.984315162037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45934.984315162037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45934.984315162037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45934.984315162037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45934.984315162037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45934.984315162037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45934.984315162037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45934.984315162037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45934.984315162037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45934.984315162037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45934.984315162037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45934.984315162037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45934.984315162037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45934.984315162037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45934.984315162037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45934.984315162037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45934.984315162037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45934.984315162037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45934.984315162037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45934.984315162037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45934.984315162037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45934.984315162037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45934.984315162037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45934.984315162037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45934.984315162037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45934.984315162037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45934.984315162037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45934.984315162037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45934.984315162037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45934.984315162037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45934.984315162037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45934.984315162037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45934.984315162037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45934.984315162037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45934.984315162037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45934.984315162037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45934.984315162037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45934.984315162037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45934.984315162037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45934.984315162037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45934.984315162037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45934.984315162037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45934.984315162037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45934.984315162037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45934.984315162037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45934.984315162037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45934.984315162037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45934.984315162037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45934.984315162037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45934.984315162037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45934.984315162037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45934.984315162037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45934.984315162037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45934.984315162037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45934.984315162037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45934.984315162037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45934.984315162037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45934.984315162037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45934.984315162037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45934.984315162037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45934.984315162037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45934.984315162037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45934.984315162037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45934.984315162037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45934.984315162037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45934.984315162037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45934.984315162037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45934.984315162037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45934.984315162037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45934.984315162037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45934.984315162037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45934.984315162037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45934.984315162037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45934.984315162037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45934.984315162037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45934.984315162037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45934.984315162037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45934.984315162037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45934.984315162037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45934.984315162037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45934.984315162037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45934.984315162037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45934.984315162037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45934.984315162037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45934.984315162037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45934.984315162037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45934.984315162037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45934.984315162037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45934.984315162037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45934.984315162037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45934.984315162037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45934.984315162037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45934.984315162037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45934.984315162037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45934.984315162037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45934.984315162037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45934.984315162037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45934.984315162037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45934.984315162037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45934.984315162037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45934.984315162037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45934.984315162037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45934.984315162037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45934.984315162037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45934.984315162037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45934.984315162037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45934.984315162037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45934.984315162037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45934.984315162037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45934.984315162037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45934.984315162037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45934.984315162037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45934.984315162037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45934.984315162037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45934.984315162037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45934.984315162037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45934.984315162037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45934.984315162037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45934.984315162037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45934.984315162037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45934.984315162037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45934.984315162037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45934.984315162037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45934.984315162037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45934.984315162037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45934.984315162037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45934.984315162037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45934.984315162037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45934.984315162037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45934.984315162037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45934.984315162037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45934.984315162037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45934.984315162037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45934.984315162037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45934.984315162037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45934.984315162037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45934.984315162037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45934.984315162037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45934.984315162037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45934.984315162037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45934.984315162037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45934.984315162037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45934.984315162037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45934.984315162037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45934.984315162037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45934.984315162037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45934.984315162037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45934.984315162037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45934.984315162037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45934.984315162037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45934.984315162037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45934.984315162037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45934.984315162037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45934.984315162037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45934.984315162037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45934.984315162037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45934.984315162037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45934.984315162037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45934.984315162037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45934.984315162037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45934.984315162037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45934.984315162037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45934.984315162037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45934.984315162037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45934.984315162037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45934.984315162037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45934.984315162037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45934.984315162037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45934.984315162037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45934.984315162037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45934.984315162037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45934.984315162037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45934.984315162037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45934.984315162037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45934.984315162037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45934.984315162037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45934.984315162037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45934.984315162037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45934.984315162037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45934.984315162037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45934.984315162037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45934.984315162037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45934.984315162037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45934.984315162037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45934.984315162037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45934.984315162037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45934.984315162037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45934.984315162037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45934.984315162037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45934.984315162037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45934.984315162037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45934.984315162037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45934.984315162037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45934.984315162037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45934.984315162037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45934.984315162037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45934.984315162037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45934.984315162037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45934.984315162037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45934.984315162037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45934.984315162037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45934.984315162037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45934.984315162037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45934.984315162037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45934.984315162037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45934.984315162037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45934.984315162037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45934.984315162037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45934.984315162037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45934.984315162037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45934.984315162037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45934.984315162037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45934.984315162037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45934.984315162037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45934.984315162037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45934.984315162037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45934.984315162037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45934.984315162037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45934.984315162037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45934.984315162037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45934.984315162037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45934.984315162037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45934.984315162037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45934.984315162037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45934.984315162037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45934.984315162037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45934.984315162037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45934.984315162037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45934.984315162037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45934.984315162037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45934.984315162037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45934.984315162037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45934.984315162037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45934.984315162037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45934.984315162037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45934.984315162037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45934.984315162037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45934.984315162037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45934.984315162037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45934.984315162037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45934.984315162037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45934.984315162037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45934.984315162037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45934.984315162037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45934.984315162037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45934.984315162037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45934.984315162037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45934.984315162037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45934.984315162037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45934.984315162037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45934.984315162037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45934.984315162037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45934.984315162037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45934.984315162037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45934.984315162037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45934.984315162037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45934.984315162037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45934.984315162037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45934.984315162037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45934.984315162037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45934.984315162037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45934.984315162037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45934.984315162037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45934.984315162037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45934.984315162037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45934.984315162037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45934.984315162037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45934.984315162037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45934.984315162037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45934.984315162037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45934.984315162037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45934.984315162037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45934.984315162037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45934.984315162037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45934.984315162037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45934.984315162037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45934.984315162037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45934.984315162037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45934.984315162037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45934.984315162037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45934.984315162037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45934.984315162037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45934.984315162037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45934.984315162037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45934.984315162037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45934.984315162037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45934.984315162037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45934.984315162037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45934.984315162037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45934.984315162037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45934.984315162037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45934.984315162037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45934.984315162037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45934.984315162037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45934.984315162037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45934.984315162037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45934.984315162037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45934.984315162037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45934.984315162037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45934.984315162037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45934.984315162037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45934.984315162037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45934.984315162037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45934.984315162037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45934.984315162037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45934.984315162037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45934.984315162037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45934.984315162037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45934.984315162037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45934.984315162037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45934.984315162037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45934.984315162037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45934.984315162037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45934.984315162037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45934.984315162037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45934.984315162037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45934.984315162037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45934.984315162037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45934.984315162037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45934.984315162037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45934.984315162037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45934.984315162037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45934.984315162037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45934.984315162037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45934.984315162037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45934.984315162037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45934.984315162037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45934.984315162037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45934.984315162037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45934.984315162037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45934.984315162037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45934.984315162037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45934.984315162037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45934.984315162037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45934.984315162037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45934.984315162037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45934.984315162037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45934.984315162037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45934.984315162037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45934.984315162037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45934.984315162037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45934.984315162037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45934.984315162037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45934.984315162037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45934.984315162037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45934.984315162037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45934.984315162037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45934.984315162037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45934.984315162037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45934.984315162037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45934.984315162037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45934.984315162037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45934.984315162037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45934.984315162037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45934.984315162037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45934.984315162037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45934.984315162037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45934.984315162037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45934.984315162037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45934.984315162037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45934.984315162037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45934.984315162037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45934.984315162037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45934.984315162037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45934.984315162037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45934.984315162037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45934.984315162037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45934.984315162037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45934.984315162037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45934.984315162037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45934.984315162037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45934.984315162037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45934.984315162037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45934.984315162037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45934.984315162037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45934.984315162037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45934.984315162037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45934.984315162037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45934.984315162037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45934.984315162037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45934.984315162037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45934.984315162037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45934.984315162037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45934.984315162037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45934.984315162037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45934.984315162037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45934.984315162037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45934.984315162037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45934.984315162037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45934.984315162037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45934.984315162037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45934.984315162037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45934.984315162037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45934.984315162037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45934.984315162037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45934.984315162037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45934.984315162037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45934.984315162037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45934.984315162037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45934.984315162037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45934.984315162037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45934.984315162037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45934.984315162037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45934.984315162037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45934.984315162037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45934.984315162037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45934.984315162037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45934.984315162037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45934.984315162037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45934.984315162037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45934.984315162037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45934.984315162037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45934.984315162037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45934.984315162037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45934.984315162037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45934.984315162037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45934.984315162037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45934.984315162037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45934.984315162037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45934.984315162037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45934.984315162037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45934.984315162037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45934.984315162037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45934.984315162037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45934.984315162037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45934.984315162037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45934.984315162037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45934.984315162037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45934.984315162037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45934.984315162037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45934.984315162037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45934.984315162037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45934.984315162037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45934.984315162037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45934.984315162037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45934.984315162037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45934.984315162037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45934.984315162037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45934.984315162037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45934.984315162037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45934.984315162037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45934.984315162037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45934.984315162037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45934.984315162037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45934.984315162037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45934.984315162037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45934.984315162037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45934.984315162037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45934.984315162037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45934.984315162037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45934.984315162037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45934.984315162037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45934.984315162037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45934.984315162037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45934.984315162037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45934.984315162037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45934.984315162037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45934.984315162037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45934.984315162037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45934.984315162037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45934.984315162037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45934.984315162037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45934.984315162037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45934.984315162037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45934.984315162037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45934.984315162037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45934.984315162037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45934.984315162037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45934.984315162037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45934.984315162037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45934.984315162037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45934.984315162037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45934.984315162037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45934.984315162037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45934.984315162037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45934.984315162037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45934.984315162037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45934.984315162037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45934.984315162037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45934.984315162037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45934.984315162037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45934.984315162037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45934.984315162037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45934.984315162037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45934.984315162037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45934.984315162037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45934.984315162037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45934.984315162037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45934.984315162037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45934.984315162037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45934.984315162037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45934.984315162037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45934.984315162037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45934.984315162037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45934.984315162037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45934.984315162037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45934.984315162037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45934.984315162037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45934.984315162037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45934.984315162037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45934.984315162037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45934.984315162037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45934.984315162037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45934.984315162037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45934.984315162037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45934.984315162037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45934.984315162037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45934.984315162037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45934.984315162037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45934.984315162037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45934.984315162037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45934.984315162037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45934.984315162037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45934.984315162037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45934.984315162037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45934.984315162037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45934.984315162037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45934.984315162037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45934.984315162037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45934.984315162037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45934.984315162037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45934.984315162037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45934.984315162037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45934.984315162037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45934.984315162037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45934.984315162037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45934.984315162037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45934.984315162037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45934.984315162037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45934.984315162037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45934.984315162037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45934.984315162037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45934.984315162037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45934.984315162037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45934.984315162037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45934.984315162037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45934.984315162037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45934.984315162037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45934.984315162037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45934.984315162037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45934.984315162037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45934.984315162037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45934.984315162037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45934.984315162037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45934.984315162037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45934.984315162037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45934.984315162037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45934.984315162037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45934.984315162037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45934.984315162037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45934.984315162037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45934.984315162037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45934.984315162037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45934.984315162037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45934.984315162037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45934.984315162037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45934.984315162037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45934.984315162037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45934.984315162037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45934.984315162037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45934.984315162037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45934.984315162037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45934.984315162037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45934.984315162037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45934.984315162037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45934.984315162037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45934.984315162037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45934.984315162037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45934.984315162037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45934.984315162037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45934.984315162037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45934.984315162037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45934.984315162037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45934.984315162037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45934.984315162037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45934.984315162037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45934.984315162037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45934.984315162037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45934.984315162037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45934.984315162037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45934.984315162037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45934.984315162037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45934.984315162037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45934.984315162037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45934.984315162037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45934.984315162037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45934.984315162037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45934.984315162037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45934.984315162037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45934.984315162037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45934.984315162037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45934.984315162037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45934.984315162037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45934.984315162037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45934.984315162037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45934.984315162037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45934.984315162037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45934.984315162037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45934.984315162037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45934.984315162037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45934.984315162037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45934.984315162037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45934.984315162037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45934.984315162037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45934.984315162037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45934.984315162037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45934.984315162037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45934.984315162037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45934.984315162037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45934.984315162037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45934.984315162037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45934.984315162037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45934.984315162037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45934.984315162037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45934.984315162037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45934.984315162037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45934.984315162037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45934.984315162037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45934.984315162037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45934.984315162037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45934.984315162037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45934.984315162037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45934.984315162037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45934.984315162037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45934.984315162037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45934.984315162037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45934.984315162037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45934.984315162037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45934.984315162037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45934.984315162037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45934.984315162037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45934.984315162037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45934.984315162037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45934.984315162037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45934.984315162037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45934.984315162037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45934.984315162037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45934.984315162037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45934.984315162037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45934.984315162037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45934.984315162037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45934.984315162037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45934.984315162037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45934.984315162037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45934.984315162037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45934.984315162037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45934.984315162037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45934.984315162037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45934.984315162037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45934.984315162037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45934.984315162037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45934.984315162037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45934.984315162037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45934.984315162037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45934.984315162037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45934.984315162037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45934.984315162037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45934.984315162037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45934.984315162037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45934.984315162037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45934.984315162037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45934.984315162037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45934.984315162037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45934.984315162037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45934.984315162037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45934.984315162037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45934.984315162037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45934.984315162037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45934.984315162037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45934.984315162037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45934.984315162037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45934.984315162037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45934.984315162037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45934.984315162037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45934.984315162037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45934.984315162037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45934.984315162037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45934.984315162037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45934.984315162037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45934.984315162037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45934.984315162037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45934.984315162037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45934.984315162037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45934.984315162037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45934.984315162037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45934.984315162037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45934.984315162037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45934.984315162037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45934.984315162037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45934.984315162037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45934.984315162037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45934.984315162037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45934.984315162037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45934.984315162037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45934.984315162037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45934.984315162037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45934.984315162037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45934.984315162037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45934.984315162037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45934.984315162037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45934.984315162037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45934.984315162037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45934.984315162037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45934.984315162037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45934.984315162037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45934.984315162037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45934.984315162037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45934.984315162037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45934.984315162037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45934.984315162037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45934.984315162037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45934.984315162037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45934.984315162037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45934.984315162037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45934.984315162037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45934.984315162037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45934.984315162037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45934.984315162037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45934.984315162037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45934.984315162037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45934.984315162037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45934.984315162037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45934.984315162037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45934.984315162037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45934.984315162037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45934.984315162037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45934.984315162037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45934.984315162037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45934.984315162037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45934.984315162037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45934.984315162037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45934.984315162037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45934.984315162037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45934.984315162037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45934.984315162037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45934.984315162037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45934.984315162037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45934.984315162037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45934.984315162037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45934.984315162037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45934.984315162037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45934.984315162037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45934.984315162037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45934.984315162037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45934.984315162037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45934.984315162037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45934.984315162037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45934.984315162037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45934.984315162037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45934.984315162037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45934.984315162037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45934.984315162037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45934.984315162037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45934.984315162037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45934.984315162037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45934.984315162037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45934.984315162037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45934.984315162037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45934.984315162037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45934.984315162037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45934.984315162037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45934.984315162037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45934.984315162037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45934.984315162037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45934.984315162037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45934.984315162037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45934.984315162037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45934.984315162037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45934.984315162037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45934.984315162037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45934.984315162037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45934.984315162037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45934.984315162037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45934.984315162037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45934.984315162037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45934.984315162037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45934.984315162037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45934.984315162037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45934.984315162037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45934.984315162037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45934.984315162037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45934.984315162037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45934.984315162037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45934.984315162037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45934.984315162037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45934.984315162037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45934.984315162037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45934.984315162037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45934.984315162037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45934.984315162037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45934.984315162037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45934.984315162037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45934.984315162037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45934.984315162037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45934.984315162037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45934.984315162037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45934.984315162037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45934.984315162037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45934.984315162037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45934.984315162037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45934.984315162037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45934.984315162037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45934.984315162037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45934.984315162037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45934.984315162037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45934.984315162037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45934.984315162037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45934.984315162037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45934.984315162037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45934.984315162037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45934.984315162037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45934.984315162037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45934.984315162037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45934.984315162037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45934.984315162037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45934.984315162037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45934.984315162037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45934.984315162037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45934.984315162037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45934.984315162037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45934.984315162037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45934.984315162037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45934.984315162037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45934.984315162037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45934.984315162037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45934.984315162037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45934.984315162037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45934.984315162037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45934.984315162037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45934.984315162037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45934.984315162037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45934.984315162037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45934.984315162037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45934.984315162037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45934.984315162037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45934.984315162037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45934.984315162037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45934.984315162037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45934.984315162037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45934.984315162037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45934.984315162037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45934.984315162037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45934.984315162037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45934.984315162037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45934.984315162037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45934.984315162037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45934.984315162037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45934.984315162037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45934.984315162037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45934.984315162037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45934.984315162037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45934.984315162037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45934.984315162037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45934.984315162037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45934.984315162037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45934.984315162037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45934.984315162037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45934.984315162037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45934.984315162037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45934.984315162037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45934.984315162037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45934.984315162037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45934.984315162037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45934.984315162037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45934.984315162037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45934.984315162037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45934.984315162037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45934.984315162037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45934.984315162037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45934.984315162037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45934.984315162037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45934.984315162037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45934.984315162037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45934.984315162037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45934.984315162037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45934.984315162037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45934.984315162037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45934.984315162037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45934.984315162037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45934.984315162037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45934.984315162037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45934.984315162037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45934.984315162037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45934.984315162037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45934.984315162037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45934.984315162037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45934.984315162037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45934.984315162037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45934.984315162037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45934.984315162037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45934.984315162037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45934.984315162037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45934.984315162037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45934.984315162037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45934.984315162037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45934.984315162037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45934.984315162037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45934.984315162037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45934.984315162037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45934.984315162037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45934.984315162037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45934.984315162037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45934.984315162037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45934.984315162037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45934.984315162037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45934.984315162037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45934.984315162037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45934.984315162037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45934.984315162037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45934.984315162037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45934.984315162037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45934.984315162037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45934.984315162037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45934.984315162037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45934.984315162037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45934.984315162037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45934.984315162037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45934.984315162037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45934.984315162037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45934.984315162037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45934.984315162037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45934.984315162037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45934.984315162037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45934.984315162037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45934.984315162037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45934.984315162037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45934.984315162037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45934.984315162037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45934.984315162037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45934.984315162037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45934.984315162037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45934.984315162037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45934.984315162037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45934.984315162037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45934.984315162037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45934.984315162037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45934.984315162037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45934.984315162037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45934.984315162037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45934.984315162037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45934.984315162037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45934.984315162037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45934.984315162037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45934.984315162037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45934.984315162037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45934.984315162037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45934.984315162037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45934.984315162037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45934.984315162037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45934.984315162037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45934.984315162037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45934.984315162037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45934.984315162037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45934.984315162037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45934.984315162037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45934.984315162037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45934.984315162037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45934.984315162037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45934.984315162037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45934.984315162037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45934.984315162037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45934.984315162037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45934.984315162037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45934.984315162037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45934.984315162037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45934.984315162037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45934.984315162037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45934.984315162037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45934.984315162037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45934.984315162037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45934.984315162037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45934.984315162037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45934.984315162037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45934.984315162037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45934.984315162037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45934.984315162037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45934.984315162037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45934.984315162037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45934.984315162037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45934.984315162037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45934.984315162037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45934.984315162037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45934.984315162037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45934.984315162037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45934.984315162037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45934.984315162037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45934.984315162037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45934.984315162037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45934.984315162037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45934.984315162037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45934.984315162037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45934.984315162037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45934.984315162037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45934.984315162037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45934.984315162037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45934.984315162037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45934.984315162037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45934.984315162037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45934.984315162037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45934.984315162037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45934.984315162037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45934.984315162037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45934.984315162037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45934.984315162037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45934.984315162037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45934.984315162037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45934.984315162037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45934.984315162037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45934.984315162037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45934.984315162037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45934.984315162037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45934.984315162037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45934.984315162037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45934.984315162037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45934.984315162037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45934.984315162037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45934.984315162037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45934.984315162037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45934.984315162037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45934.984315162037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45934.984315162037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45934.984315162037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45934.984315162037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45934.984315162037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45934.984315162037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45934.984315162037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45934.984315162037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45934.984315162037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45934.984315162037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45934.984315162037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45934.984315162037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45934.984315162037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45934.984315162037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45934.984315162037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45934.984315162037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45934.984315162037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45934.984315162037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45934.984315162037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45934.984315162037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45934.984315162037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45934.984315162037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45934.984315162037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45934.984315162037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45934.984315162037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45934.984315162037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45934.984315162037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45934.984315162037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45934.984315162037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45934.984315162037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45934.984315162037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45934.984315162037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45934.984315162037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45934.984315162037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45934.984315162037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45934.984315162037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45934.984315162037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45934.984315162037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45934.984315162037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45934.984315162037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45934.984315162037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45934.984315162037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45934.984315162037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45934.984315162037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45934.984315162037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45934.984315162037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45934.984315162037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45934.984315162037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45934.984315162037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45934.984315162037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45934.984315162037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45934.984315162037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45934.984315162037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45934.984315162037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45934.984315162037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45934.984315162037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45934.984315162037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45934.984315162037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45934.984315162037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45934.984315162037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45934.984315162037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45934.984315162037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45934.984315162037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45934.984315162037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45934.984315162037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45934.984315162037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45934.984315162037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45934.984315162037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45934.984315162037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45934.984315162037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45934.984315162037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45934.984315162037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45934.984315162037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45934.984315162037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45934.984315162037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45934.984315162037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45934.984315162037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45934.984315162037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45934.984315162037</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231.50359733795631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4.0940371527758543</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3</v>
      </c>
      <c r="D4" s="107" t="s">
        <v>36308</v>
      </c>
      <c r="E4" s="112" t="s">
        <v>39047</v>
      </c>
      <c r="F4" s="113">
        <v>45934.702430555553</v>
      </c>
      <c r="G4" s="114">
        <f ca="1">IFERROR(NOW()-F4,"")</f>
        <v>0.28188425926055061</v>
      </c>
      <c r="H4" s="113">
        <v>45934.712175925924</v>
      </c>
      <c r="I4" s="110" t="str">
        <f>IFERROR(VLOOKUP(D4,DB!A:F,6,0),"")</f>
        <v>Generator-SG</v>
      </c>
      <c r="J4" s="110" t="str">
        <f>IFERROR(VLOOKUP(D4,DB!A:G,7,0),"")</f>
        <v>Dead</v>
      </c>
      <c r="K4" s="115" t="s">
        <v>39062</v>
      </c>
      <c r="L4" s="107" t="str">
        <f>IFERROR(VLOOKUP(D4,DB!A:I,9,0),"")</f>
        <v>Latis</v>
      </c>
    </row>
    <row r="5" spans="1:16" ht="15" customHeight="1">
      <c r="A5" s="110" t="s">
        <v>39063</v>
      </c>
      <c r="B5" s="110" t="str">
        <f>IFERROR(VLOOKUP(D5,DB!A:K,11,0),"")</f>
        <v>R4</v>
      </c>
      <c r="C5" s="111">
        <v>1</v>
      </c>
      <c r="D5" s="107" t="s">
        <v>27578</v>
      </c>
      <c r="E5" s="112" t="s">
        <v>38964</v>
      </c>
      <c r="F5" s="113">
        <v>45934.845833333333</v>
      </c>
      <c r="G5" s="114">
        <f ca="1">IFERROR(NOW()-F5,"")</f>
        <v>0.13848148148099426</v>
      </c>
      <c r="H5" s="113">
        <v>45934.813009259262</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1</v>
      </c>
      <c r="D6" s="107" t="s">
        <v>39066</v>
      </c>
      <c r="E6" s="112" t="s">
        <v>38964</v>
      </c>
      <c r="F6" s="113">
        <v>45934.909548611111</v>
      </c>
      <c r="G6" s="114">
        <f ca="1">IFERROR(NOW()-F6,"")</f>
        <v>7.4766203702893108E-2</v>
      </c>
      <c r="H6" s="113">
        <v>45934.903935185182</v>
      </c>
      <c r="I6" s="110" t="str">
        <f>IFERROR(VLOOKUP(D6,DB!A:F,6,0),"")</f>
        <v>SCECO</v>
      </c>
      <c r="J6" s="110" t="str">
        <f>IFERROR(VLOOKUP(D6,DB!A:G,7,0),"")</f>
        <v>Vandalized+Vandalized</v>
      </c>
      <c r="K6" s="115" t="s">
        <v>39067</v>
      </c>
      <c r="L6" s="107" t="str">
        <f>IFERROR(VLOOKUP(D6,DB!A:I,9,0),"")</f>
        <v>Latis</v>
      </c>
    </row>
    <row r="7" spans="1:16" ht="15" customHeight="1">
      <c r="A7" s="110" t="s">
        <v>39068</v>
      </c>
      <c r="B7" s="110" t="str">
        <f>IFERROR(VLOOKUP(D7,DB!A:K,11,0),"")</f>
        <v>R4</v>
      </c>
      <c r="C7" s="111">
        <v>2</v>
      </c>
      <c r="D7" s="107" t="s">
        <v>38689</v>
      </c>
      <c r="E7" s="112" t="s">
        <v>38964</v>
      </c>
      <c r="F7" s="113">
        <v>45934.919386574074</v>
      </c>
      <c r="G7" s="114">
        <f ca="1">IFERROR(NOW()-F7,"")</f>
        <v>6.4928240739391185E-2</v>
      </c>
      <c r="H7" s="113">
        <v>45934.940868055557</v>
      </c>
      <c r="I7" s="110" t="str">
        <f>IFERROR(VLOOKUP(D7,DB!A:F,6,0),"")</f>
        <v>Sceco</v>
      </c>
      <c r="J7" s="110" t="str">
        <f>IFERROR(VLOOKUP(D7,DB!A:G,7,0),"")</f>
        <v>In progress</v>
      </c>
      <c r="K7" s="115" t="s">
        <v>39069</v>
      </c>
      <c r="L7" s="107" t="str">
        <f>IFERROR(VLOOKUP(D7,DB!A:I,9,0),"")</f>
        <v>Latis</v>
      </c>
    </row>
    <row r="8" spans="1:16" ht="15" customHeight="1">
      <c r="A8" s="110"/>
      <c r="B8" s="110" t="str">
        <f>IFERROR(VLOOKUP(D8,DB!A:K,11,0),"")</f>
        <v/>
      </c>
      <c r="C8" s="111"/>
      <c r="D8" s="107"/>
      <c r="E8" s="112"/>
      <c r="F8" s="113"/>
      <c r="G8" s="114">
        <f ca="1">IFERROR(NOW()-F8,"")</f>
        <v>45934.984314814814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45934.984314814814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45934.984314814814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45934.984314814814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45934.984314814814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45934.984314814814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45934.984314814814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45934.984314814814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45934.984314814814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45934.984314814814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45934.984314814814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45934.984314814814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45934.984314814814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45934.984314814814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45934.984314814814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45934.984314814814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45934.984314814814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45934.984314814814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45934.984314814814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45934.984314814814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45934.984314814814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45934.984314814814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45934.984314814814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45934.984314814814</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43.152254976848781</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8.7954376157358638</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35936</v>
      </c>
      <c r="E4" s="37" t="s">
        <v>38964</v>
      </c>
      <c r="F4" s="38">
        <v>45934.852303240739</v>
      </c>
      <c r="G4" s="39">
        <f ca="1">IFERROR(NOW()-F4,"-")</f>
        <v>0.13201168981322553</v>
      </c>
      <c r="H4" s="38">
        <v>45934.846458333333</v>
      </c>
      <c r="I4" s="37" t="str">
        <f>IFERROR(VLOOKUP(D4,DB!A:F,6,0),"")</f>
        <v>Generator-SG</v>
      </c>
      <c r="J4" s="37" t="str">
        <f>IFERROR(VLOOKUP(D4,DB!A:G,7,0),"")</f>
        <v>Vandalized</v>
      </c>
      <c r="K4" s="37" t="s">
        <v>39075</v>
      </c>
      <c r="L4" s="37" t="str">
        <f>IFERROR(VLOOKUP(D4,DB!A:I,9,0),"")</f>
        <v>Latis</v>
      </c>
      <c r="M4" s="136"/>
    </row>
    <row r="5" spans="1:13" ht="15.75">
      <c r="A5" s="37"/>
      <c r="B5" s="37" t="str">
        <f>IFERROR(VLOOKUP(D5,DB!A:K,11,0),"")</f>
        <v/>
      </c>
      <c r="C5" s="37"/>
      <c r="D5" s="141"/>
      <c r="E5" s="37"/>
      <c r="F5" s="38"/>
      <c r="G5" s="39">
        <f ca="1">IFERROR(NOW()-F5,"-")</f>
        <v>45934.984314930553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45934.984314930553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45934.984314930553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45934.984314930553</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45934.984314930553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45934.984314930553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45934.984314930553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45934.984314930553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45934.984314930553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45934.984314930553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45934.984314930553</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45934.984314930553</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45934.984314930553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45934.984314930553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45934.984314930553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45934.984314930553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45934.984314930553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45934.984314930553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45934.984314930553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45934.984314930553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45934.984314930553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45934.984314930553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45934.984314930553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45934.984314930553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45934.984314930553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45934.984314930553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45934.984314930553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45934.984314930553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45934.984314930553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45934.984314930553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45934.984314930553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45934.984314930553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45934.984314930553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45934.984314930553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45934.984314930553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45934.984314930553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45934.984314930553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45934.984314930553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45934.984314930553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45934.984314930553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45934.984314930553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45934.984314930553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45934.984314930553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45934.984314930553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45934.984314930553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45934.984314930553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45934.984314930553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45934.984314930553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45934.984314930553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45934.984314930553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45934.984314930553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45934.984314930553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45934.984314930553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45934.984314930553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45934.984314930553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45934.984314930553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45934.984314930553</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45934.984314930553</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45934.984314930553</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45934.984314930553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45934.984314930553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45934.984314930553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45934.984314930553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45934.984314930553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45934.984314930553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45934.984314930553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45934.984314930553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45934.984314930553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45934.984314930553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45934.984314930553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45934.984314930553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45934.984314930553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45934.984314930553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45934.984314930553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45934.984314930553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45934.984314930553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45934.984314930553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45934.984314930553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45934.984314930553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45934.984314930553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45934.984314930553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45934.984314930553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45934.984314930553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45934.984314930553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45934.984314930553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45934.984314930553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45934.984314930553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45934.984314930553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45934.984314930553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45934.984314930553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45934.984314930553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45934.984314930553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45934.984314930553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45934.984314930553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45934.984314930553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45934.984314930553</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45934.984314930553</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45934.984314930553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45934.984314930553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45934.984314930553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45934.984314930553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45934.984314930553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45934.984314930553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45934.984314930553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45934.984314930553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45934.984314930553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45934.984314930553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45934.984314930553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45934.984314930553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45934.984314930553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45934.984314930553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45934.984314930553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45934.984314930553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45934.984314930553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45934.984314930553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45934.984314930553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45934.984314930553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45934.984314930553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45934.984314930553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45934.984314930553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45934.984314930553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45934.984314930553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45934.984314930553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45934.984314930553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45934.984314930553</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45934.984314930553</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45934.984314930553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45934.984314930553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45934.984314930553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45934.984314930553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45934.984314930553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45934.984314930553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45934.984314930553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45934.984314930553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45934.984314930553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45934.984314930553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45934.984314930553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45934.984314930553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45934.984314930553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45934.984314930553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45934.984314930553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45934.984314930553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45934.984314930553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45934.984314930553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45934.984314930553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45934.984314930553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45934.984314930553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45934.984314930553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45934.984314930553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45934.984314930553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45934.984314930553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45934.984314930553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45934.984314930553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45934.984314930553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45934.984314930553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45934.984314930553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45934.984314930553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45934.984314930553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45934.984314930553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45934.984314930553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45934.984314930553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45934.984314930553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45934.984314930553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45934.984314930553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45934.984314930553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45934.984314930553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45934.984314930553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45934.984314930553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45934.984314930553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45934.984314930553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45934.984314930553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45934.984314930553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45934.984314930553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45934.984314930553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45934.984314930553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45934.984314930553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45934.984314930553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45934.984314930553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45934.984314930553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45934.984314930553</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4" ht="15"/>
    <row r="1385"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1.1033425925925258</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8.2114675925913616</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4.206944444013061E-2</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1.2789908564809593</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45934.984314930553</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45934.984315162037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45934.984315162037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45934.984315162037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45934.984315162037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45934.984315162037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45934.984315162037</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45934.984315162037</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45934.984315162037</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45934.984315162037</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45934.984315162037</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45934.984315162037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45934.984315162037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45934.984315162037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45934.984315162037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45934.984315162037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45934.984315162037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45934.984315162037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45934.984315162037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45934.984315162037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45934.984315162037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45934.984315162037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45934.984315162037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45934.984315162037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45934.984315162037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45934.984315162037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45934.984315162037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45934.984315162037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45934.984315162037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45934.984315162037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45934.984315162037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45934.984315162037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45934.984315162037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45934.984315162037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45934.984315162037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45934.984315162037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45934.984315162037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45934.984315162037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45934.984315162037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45934.984315162037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45934.984315162037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45934.984315162037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45934.984315162037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45934.984315162037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45934.984315162037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45934.984315162037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45934.984315162037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45934.984315162037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45934.984315162037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45934.984315162037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45934.984315162037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45934.984315162037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45934.984315162037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45934.984315162037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45934.984315162037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45934.984315162037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45934.984315162037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45934.984315162037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45934.984315162037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45934.984315162037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45934.984315162037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45934.984315162037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45934.984315162037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45934.984315162037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45934.984315162037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45934.984315162037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45934.984315162037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45934.984315162037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45934.984315162037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45934.984315162037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45934.984315162037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45934.984315162037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45934.984315162037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45934.984315162037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45934.984315162037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45934.984315162037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45934.984315162037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45934.984315162037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45934.984315162037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45934.984315162037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45934.984315162037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45934.984315162037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45934.984315162037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45934.984315162037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45934.984315162037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45934.984315162037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45934.984315162037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45934.984315162037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45934.984315162037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45934.984315162037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45934.984315162037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45934.984315162037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45934.984315162037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45934.984315162037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45934.984315162037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45934.984315162037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45934.984315162037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45934.984315162037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45934.984315162037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45934.984315162037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45934.984315162037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45934.984315162037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45934.984315162037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45934.984315162037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45934.984315162037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45934.984315162037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45934.984315162037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45934.984315162037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45934.984315162037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45934.984315162037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45934.984315162037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45934.984315162037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45934.984315162037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45934.984315162037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45934.984315162037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45934.984315162037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45934.984315162037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45934.984315162037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45934.984315162037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45934.984315162037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45934.984315162037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45934.984315162037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45934.984315162037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45934.984315162037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45934.984315162037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45934.984315162037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45934.984315162037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45934.984315162037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45934.984315162037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45934.984315162037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45934.984315162037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45934.984315162037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45934.984315162037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45934.984315162037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45934.984315162037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45934.984315162037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45934.984315162037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45934.984315162037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45934.984315162037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45934.984315162037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45934.984315162037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45934.984315162037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45934.984315162037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45934.984315162037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45934.984315162037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45934.984315162037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45934.984315162037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45934.984315162037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45934.984315162037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45934.984315162037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45934.984315162037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45934.984315162037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45934.984315162037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45934.984315162037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45934.984315162037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45934.984315162037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45934.984315162037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45934.984315162037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45934.984315162037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45934.984315162037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45934.984315162037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45934.984315162037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45934.984315162037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45934.984315162037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45934.984315162037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45934.984315162037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45934.984315162037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45934.984315162037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45934.984315162037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45934.984315162037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45934.984315162037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45934.984315162037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45934.984315162037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45934.984315162037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45934.984315162037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45934.984315162037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45934.984315162037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45934.984315162037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45934.984315162037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45934.984315162037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45934.984315162037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45934.984315162037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45934.984315162037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45934.984315162037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45934.984315162037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45934.984315162037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45934.984315162037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45934.984315162037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45934.984315162037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45934.984315162037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45934.984315162037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45934.984315162037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45934.984315162037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45934.984315162037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45934.984315162037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45934.984315162037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45934.984315162037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45934.984315162037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45934.984315162037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45934.984315162037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45934.984315162037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45934.984315162037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45934.984315162037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45934.984315162037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45934.984315162037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45934.984315162037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45934.984315162037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45934.984315162037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45934.984315162037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45934.984315162037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45934.984315162037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45934.984315162037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45934.984315162037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45934.984315162037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45934.984315162037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45934.984315162037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45934.984315162037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45934.984315162037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45934.984315162037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45934.984315162037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45934.984315162037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45934.984315162037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45934.984315162037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45934.984315162037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45934.984315162037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45934.984315162037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45934.984315162037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45934.984315162037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45934.984315162037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45934.984315162037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45934.984315162037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45934.984315162037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45934.984315162037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45934.984315162037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45934.984315162037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45934.984315162037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45934.984315162037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45934.984315162037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45934.984315162037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45934.984315162037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45934.984315162037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45934.984315162037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45934.984315162037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45934.984315162037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45934.984315162037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45934.984315162037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45934.984315162037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45934.984315162037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45934.984315162037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45934.984315162037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45934.984315162037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45934.984315162037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45934.984315162037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45934.984315162037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45934.984315162037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45934.984315162037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45934.984315162037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45934.984315162037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45934.984315162037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45934.984315162037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45934.984315162037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45934.984315162037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45934.984315162037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45934.984315162037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45934.984315162037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45934.984315162037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45934.984315162037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45934.984315162037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45934.984315162037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45934.984315162037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45934.984315162037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45934.984315162037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45934.984315162037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45934.984315162037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45934.984315162037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45934.984315162037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45934.984315162037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45934.984315162037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45934.984315162037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45934.984315162037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45934.984315162037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45934.984315162037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45934.984315162037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45934.984315162037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45934.984315162037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45934.984315162037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45934.984315162037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45934.984315162037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45934.984315162037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45934.984315162037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45934.984315162037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45934.984315162037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45934.984315162037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45934.984315162037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45934.984315162037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45934.984315162037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45934.984315162037</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2025-10-04T20:39:29Z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