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07" documentId="13_ncr:1_{F6CB121F-512D-4AA6-A0C1-0FB36C537598}" xr6:coauthVersionLast="47" xr6:coauthVersionMax="47" xr10:uidLastSave="{25E95233-D640-47BD-B943-0A5A1C9948F7}"/>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<sst xmlns="http://schemas.openxmlformats.org/spreadsheetml/2006/main" count="179040" uniqueCount="39111">
  <si>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</si>
  <si>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</si>
  <si>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</si>
  <si>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</si>
  <si>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</si>
  <si>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</si>
  <si>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</si>
  <si>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</si>
  <si>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</si>
  <si>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</si>
  <si>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</si>
  <si>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</si>
  <si>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</si>
  <si>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</si>
  <si>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</si>
  <si>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</si>
  <si>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</si>
  <si>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</si>
  <si>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</si>
  <si>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</si>
  <si>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</si>
  <si>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</si>
  <si>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</si>
  <si>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</si>
  <si>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</si>
  <si>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</si>
  <si>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</si>
  <si>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</si>
  <si>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</si>
  <si>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</si>
  <si>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</si>
  <si>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</si>
  <si>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</si>
  <si>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</si>
  <si>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</si>
  <si>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</si>
  <si>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</si>
  <si>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</si>
  <si>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</si>
  <si>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</si>
  <si>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</si>
  <si>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</si>
  <si>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</si>
  <si>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</si>
  <si>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</si>
  <si>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</si>
  <si>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</si>
  <si>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</si>
  <si>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</si>
  <si>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</si>
  <si>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</si>
  <si>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</si>
  <si>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</si>
  <si>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</si>
  <si>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</si>
  <si>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</si>
  <si>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</si>
  <si>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</si>
  <si>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</si>
  <si>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</si>
  <si>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</si>
  <si>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</si>
  <si>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</si>
  <si>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</si>
  <si>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</si>
  <si>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</si>
  <si>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</si>
  <si>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</si>
  <si>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</si>
  <si>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</si>
  <si>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</si>
  <si>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</si>
  <si>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</si>
  <si>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</si>
  <si>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</si>
  <si>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</si>
  <si>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</si>
  <si>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</si>
  <si>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</si>
  <si>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</si>
  <si>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</si>
  <si>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</si>
  <si>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</si>
  <si>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</si>
  <si>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</si>
  <si>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</si>
  <si>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</si>
  <si>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</si>
  <si>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</si>
  <si>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</si>
  <si>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</si>
  <si>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</si>
  <si>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</si>
  <si>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</si>
  <si>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</si>
  <si>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</si>
  <si>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</si>
  <si>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</si>
  <si>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</si>
  <si>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</si>
  <si>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</si>
  <si>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</si>
  <si>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</si>
  <si>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</si>
  <si>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</si>
  <si>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</si>
  <si>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</si>
  <si>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</si>
  <si>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</si>
  <si>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</si>
  <si>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</si>
  <si>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</si>
  <si>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</si>
  <si>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</si>
  <si>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</si>
  <si>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</si>
  <si>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</si>
  <si>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</si>
  <si>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</si>
  <si>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</si>
  <si>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</si>
  <si>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</si>
  <si>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</si>
  <si>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</si>
  <si>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</si>
  <si>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</si>
  <si>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</si>
  <si>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</si>
  <si>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</si>
  <si>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</si>
  <si>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</si>
  <si>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</si>
  <si>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</si>
  <si>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</si>
  <si>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</si>
  <si>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</si>
  <si>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</si>
  <si>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</si>
  <si>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</si>
  <si>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</si>
  <si>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</si>
  <si>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</si>
  <si>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</si>
  <si>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</si>
  <si>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</si>
  <si>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</si>
  <si>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</si>
  <si>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</si>
  <si>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</si>
  <si>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</si>
  <si>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</si>
  <si>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</si>
  <si>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</si>
  <si>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</si>
  <si>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</si>
  <si>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</si>
  <si>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</si>
  <si>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</si>
  <si>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</si>
  <si>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</si>
  <si>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</si>
  <si>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</si>
  <si>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</si>
  <si>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</si>
  <si>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</si>
  <si>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</si>
  <si>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</si>
  <si>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</si>
  <si>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</si>
  <si>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</si>
  <si>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</si>
  <si>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</si>
  <si>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</si>
  <si>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</si>
  <si>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</si>
  <si>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</si>
  <si>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</si>
  <si>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</si>
  <si>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</si>
  <si>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</si>
  <si>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</si>
  <si>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</si>
  <si>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</si>
  <si>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</si>
  <si>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</si>
  <si>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</si>
  <si>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</si>
  <si>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</si>
  <si>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</si>
  <si>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</si>
  <si>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</si>
  <si>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</si>
  <si>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</si>
  <si>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</si>
  <si>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</si>
  <si>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</si>
  <si>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</si>
  <si>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</si>
  <si>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</si>
  <si>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</si>
  <si>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</si>
  <si>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</si>
  <si>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</si>
  <si>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</si>
  <si>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</si>
  <si>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</si>
  <si>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</si>
  <si>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</si>
  <si>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</si>
  <si>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</si>
  <si>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</si>
  <si>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</si>
  <si>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</si>
  <si>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</si>
  <si>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</si>
  <si>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</si>
  <si>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</si>
  <si>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</si>
  <si>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</si>
  <si>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</si>
  <si>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</si>
  <si>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</si>
  <si>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</si>
  <si>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</si>
  <si>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</si>
  <si>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</si>
  <si>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</si>
  <si>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</si>
  <si>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</si>
  <si>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</si>
  <si>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</si>
  <si>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</si>
  <si>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</si>
  <si>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</si>
  <si>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</si>
  <si>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</si>
  <si>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</si>
  <si>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</si>
  <si>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</si>
  <si>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</si>
  <si>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</si>
  <si>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</si>
  <si>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</si>
  <si>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</si>
  <si>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</si>
  <si>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</si>
  <si>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</si>
  <si>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</si>
  <si>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</si>
  <si>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</si>
  <si>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</si>
  <si>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</si>
  <si>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</si>
  <si>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</si>
  <si>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</si>
  <si>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</si>
  <si>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</si>
  <si>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</si>
  <si>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</si>
  <si>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</si>
  <si>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</si>
  <si>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</si>
  <si>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</si>
  <si>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</si>
  <si>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</si>
  <si>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</si>
  <si>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</si>
  <si>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</si>
  <si>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</si>
  <si>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</si>
  <si>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</si>
  <si>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</si>
  <si>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</si>
  <si>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</si>
  <si>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</si>
  <si>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</si>
  <si>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</si>
  <si>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</si>
  <si>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</si>
  <si>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</si>
  <si>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</si>
  <si>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</si>
  <si>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</si>
  <si>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</si>
  <si>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</si>
  <si>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</si>
  <si>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</si>
  <si>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</si>
  <si>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</si>
  <si>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</si>
  <si>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</si>
  <si>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</si>
  <si>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</si>
  <si>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</si>
  <si>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</si>
  <si>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</si>
  <si>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</si>
  <si>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</si>
  <si>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</si>
  <si>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</si>
  <si>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</si>
  <si>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</si>
  <si>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</si>
  <si>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</si>
  <si>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</si>
  <si>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</si>
  <si>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</si>
  <si>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</si>
  <si>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</si>
  <si>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</si>
  <si>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</si>
  <si>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</si>
  <si>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</si>
  <si>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</si>
  <si>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</si>
  <si>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</si>
  <si>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</si>
  <si>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</si>
  <si>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</si>
  <si>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</si>
  <si>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</si>
  <si>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</si>
  <si>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</si>
  <si>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</si>
  <si>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</si>
  <si>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</si>
  <si>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</si>
  <si>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</si>
  <si>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</si>
  <si>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</si>
  <si>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</si>
  <si>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</si>
  <si>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</si>
  <si>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</si>
  <si>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</si>
  <si>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</si>
  <si>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</si>
  <si>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</si>
  <si>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</si>
  <si>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</si>
  <si>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</si>
  <si>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</si>
  <si>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</si>
  <si>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</si>
  <si>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</si>
  <si>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</si>
  <si>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</si>
  <si>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</si>
  <si>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</si>
  <si>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</si>
  <si>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</si>
  <si>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</si>
  <si>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</si>
  <si>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</si>
  <si>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</si>
  <si>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</si>
  <si>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</si>
  <si>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</si>
  <si>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</si>
  <si>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</si>
  <si>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</si>
  <si>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</si>
  <si>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</si>
  <si>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</si>
  <si>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</si>
  <si>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</si>
  <si>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</si>
  <si>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</si>
  <si>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</si>
  <si>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</si>
  <si>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</si>
  <si>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</si>
  <si>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</si>
  <si>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</si>
  <si>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</si>
  <si>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</si>
  <si>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</si>
  <si>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</si>
  <si>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</si>
  <si>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</si>
  <si>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</si>
  <si>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</si>
  <si>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</si>
  <si>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</si>
  <si>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</si>
  <si>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</si>
  <si>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</si>
  <si>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</si>
  <si>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</si>
  <si>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</si>
  <si>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</si>
  <si>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</si>
  <si>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</si>
  <si>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</si>
  <si>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</si>
  <si>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</si>
  <si>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</si>
  <si>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</si>
  <si>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</si>
  <si>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</si>
  <si>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</si>
  <si>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</si>
  <si>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</si>
  <si>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</si>
  <si>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</si>
  <si>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</si>
  <si>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</si>
  <si>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</si>
  <si>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</si>
  <si>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</si>
  <si>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</si>
  <si>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</si>
  <si>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</si>
  <si>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</si>
  <si>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</si>
  <si>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</si>
  <si>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</si>
  <si>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</si>
  <si>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</si>
  <si>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</si>
  <si>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</si>
  <si>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</si>
  <si>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</si>
  <si>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</si>
  <si>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</si>
  <si>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</si>
  <si>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</si>
  <si>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</si>
  <si>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</si>
  <si>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</si>
  <si>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</si>
  <si>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</si>
  <si>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</si>
  <si>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</si>
  <si>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</si>
  <si>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</si>
  <si>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</si>
  <si>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</si>
  <si>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</si>
  <si>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</si>
  <si>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</si>
  <si>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</si>
  <si>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</si>
  <si>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</si>
  <si>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</si>
  <si>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</si>
  <si>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</si>
  <si>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</si>
  <si>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</si>
  <si>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</si>
  <si>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</si>
  <si>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</si>
  <si>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</si>
  <si>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</si>
  <si>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</si>
  <si>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</si>
  <si>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</si>
  <si>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</si>
  <si>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</si>
  <si>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</si>
  <si>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</si>
  <si>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</si>
  <si>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</si>
  <si>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</si>
  <si>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</si>
  <si>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</si>
  <si>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</si>
  <si>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</si>
  <si>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</si>
  <si>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</si>
  <si>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</si>
  <si>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</si>
  <si>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</si>
  <si>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</si>
  <si>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</si>
  <si>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</si>
  <si>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</si>
  <si>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</si>
  <si>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</si>
  <si>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</si>
  <si>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</si>
  <si>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</si>
  <si>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</si>
  <si>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</si>
  <si>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</si>
  <si>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</si>
  <si>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</si>
  <si>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</si>
  <si>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</si>
  <si>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</si>
  <si>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</si>
  <si>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</si>
  <si>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</si>
  <si>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</si>
  <si>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</si>
  <si>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</si>
  <si>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</si>
  <si>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</si>
  <si>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</si>
  <si>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</si>
  <si>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</si>
  <si>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</si>
  <si>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</si>
  <si>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</si>
  <si>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</si>
  <si>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</si>
  <si>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</si>
  <si>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</si>
  <si>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</si>
  <si>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</si>
  <si>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</si>
  <si>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</si>
  <si>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</si>
  <si>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</si>
  <si>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</si>
  <si>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</si>
  <si>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</si>
  <si>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</si>
  <si>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</si>
  <si>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</si>
  <si>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</si>
  <si>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</si>
  <si>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</si>
  <si>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</si>
  <si>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</si>
  <si>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</si>
  <si>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</si>
  <si>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</si>
  <si>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</si>
  <si>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</si>
  <si>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</si>
  <si>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</si>
  <si>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</si>
  <si>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</si>
  <si>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</si>
  <si>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</si>
  <si>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</si>
  <si>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</si>
  <si>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</si>
  <si>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</si>
  <si>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</si>
  <si>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</si>
  <si>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</si>
  <si>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</si>
  <si>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</si>
  <si>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</si>
  <si>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</si>
  <si>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</si>
  <si>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</si>
  <si>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</si>
  <si>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</si>
  <si>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</si>
  <si>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</si>
  <si>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</si>
  <si>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</si>
  <si>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</si>
  <si>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</si>
  <si>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</si>
  <si>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</si>
  <si>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</si>
  <si>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</si>
  <si>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</si>
  <si>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</si>
  <si>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</si>
  <si>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</si>
  <si>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</si>
  <si>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</si>
  <si>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</si>
  <si>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</si>
  <si>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</si>
  <si>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</si>
  <si>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</si>
  <si>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</si>
  <si>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</si>
  <si>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</si>
  <si>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</si>
  <si>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</si>
  <si>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</si>
  <si>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</si>
  <si>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</si>
  <si>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</si>
  <si>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</si>
  <si>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</si>
  <si>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</si>
  <si>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</si>
  <si>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</si>
  <si>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</si>
  <si>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</si>
  <si>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</si>
  <si>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</si>
  <si>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</si>
  <si>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</si>
  <si>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</si>
  <si>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</si>
  <si>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</si>
  <si>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</si>
  <si>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</si>
  <si>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</si>
  <si>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</si>
  <si>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</si>
  <si>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</si>
  <si>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</si>
  <si>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</si>
  <si>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</si>
  <si>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</si>
  <si>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</si>
  <si>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</si>
  <si>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</si>
  <si>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</si>
  <si>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</si>
  <si>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</si>
  <si>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</si>
  <si>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</si>
  <si>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</si>
  <si>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</si>
  <si>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</si>
  <si>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</si>
  <si>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</si>
  <si>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</si>
  <si>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</si>
  <si>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</si>
  <si>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</si>
  <si>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</si>
  <si>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</si>
  <si>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</si>
  <si>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</si>
  <si>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</si>
  <si>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</si>
  <si>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</si>
  <si>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</si>
  <si>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</si>
  <si>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</si>
  <si>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</si>
  <si>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</si>
  <si>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</si>
  <si>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</si>
  <si>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</si>
  <si>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</si>
  <si>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</si>
  <si>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</si>
  <si>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</si>
  <si>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</si>
  <si>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</si>
  <si>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</si>
  <si>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</si>
  <si>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</si>
  <si>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</si>
  <si>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</si>
  <si>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</si>
  <si>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</si>
  <si>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</si>
  <si>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</si>
  <si>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</si>
  <si>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</si>
  <si>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</si>
  <si>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</si>
  <si>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</si>
  <si>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</si>
  <si>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</si>
  <si>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</si>
  <si>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</si>
  <si>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</si>
  <si>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</si>
  <si>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</si>
  <si>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</si>
  <si>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</si>
  <si>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</si>
  <si>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</si>
  <si>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</si>
  <si>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</si>
  <si>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</si>
  <si>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</si>
  <si>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</si>
  <si>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</si>
  <si>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</si>
  <si>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</si>
  <si>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</si>
  <si>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</si>
  <si>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</si>
  <si>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</si>
  <si>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</si>
  <si>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</si>
  <si>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</si>
  <si>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</si>
  <si>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</si>
  <si>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</si>
  <si>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</si>
  <si>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</si>
  <si>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</si>
  <si>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</si>
  <si>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</si>
  <si>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</si>
  <si>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</si>
  <si>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</si>
  <si>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</si>
  <si>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</si>
  <si>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</si>
  <si>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</si>
  <si>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</si>
  <si>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</si>
  <si>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</si>
  <si>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</si>
  <si>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</si>
  <si>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</si>
  <si>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</si>
  <si>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</si>
  <si>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</si>
  <si>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</si>
  <si>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</si>
  <si>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</si>
  <si>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</si>
  <si>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</si>
  <si>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</si>
  <si>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</si>
  <si>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</si>
  <si>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</si>
  <si>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</si>
  <si>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</si>
  <si>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</si>
  <si>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</si>
  <si>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</si>
  <si>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</si>
  <si>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</si>
  <si>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</si>
  <si>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</si>
  <si>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</si>
  <si>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</si>
  <si>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</si>
  <si>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</si>
  <si>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</si>
  <si>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</si>
  <si>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</si>
  <si>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</si>
  <si>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</si>
  <si>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</si>
  <si>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</si>
  <si>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</si>
  <si>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</si>
  <si>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</si>
  <si>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</si>
  <si>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</si>
  <si>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</si>
  <si>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</si>
  <si>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</si>
  <si>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</si>
  <si>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</si>
  <si>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</si>
  <si>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</si>
  <si>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</si>
  <si>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</si>
  <si>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</si>
  <si>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</si>
  <si>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</si>
  <si>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</si>
  <si>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</si>
  <si>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</si>
  <si>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</si>
  <si>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</si>
  <si>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</si>
  <si>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</si>
  <si>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</si>
  <si>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</si>
  <si>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</si>
  <si>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</si>
  <si>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</si>
  <si>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</si>
  <si>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</si>
  <si>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</si>
  <si>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</si>
  <si>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</si>
  <si>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</si>
  <si>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</si>
  <si>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</si>
  <si>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</si>
  <si>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</si>
  <si>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</si>
  <si>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</si>
  <si>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</si>
  <si>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</si>
  <si>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</si>
  <si>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</si>
  <si>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</si>
  <si>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</si>
  <si>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</si>
  <si>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</si>
  <si>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</si>
  <si>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</si>
  <si>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</si>
  <si>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</si>
  <si>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</si>
  <si>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</si>
  <si>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</si>
  <si>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</si>
  <si>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</si>
  <si>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</si>
  <si>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</si>
  <si>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</si>
  <si>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</si>
  <si>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</si>
  <si>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</si>
  <si>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</si>
  <si>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</si>
  <si>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</si>
  <si>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</si>
  <si>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</si>
  <si>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</si>
  <si>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</si>
  <si>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</si>
  <si>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</si>
  <si>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</si>
  <si>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</si>
  <si>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</si>
  <si>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</si>
  <si>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</si>
  <si>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</si>
  <si>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</si>
  <si>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</si>
  <si>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</si>
  <si>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</si>
  <si>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</si>
  <si>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</si>
  <si>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</si>
  <si>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</si>
  <si>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</si>
  <si>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</si>
  <si>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</si>
  <si>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</si>
  <si>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</si>
  <si>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</si>
  <si>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</si>
  <si>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</si>
  <si>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</si>
  <si>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</si>
  <si>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</si>
  <si>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</si>
  <si>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</si>
  <si>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</si>
  <si>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</si>
  <si>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</si>
  <si>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</si>
  <si>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</si>
  <si>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</si>
  <si>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</si>
  <si>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</si>
  <si>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</si>
  <si>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</si>
  <si>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</si>
  <si>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</si>
  <si>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</si>
  <si>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</si>
  <si>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</si>
  <si>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</si>
  <si>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</si>
  <si>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</si>
  <si>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</si>
  <si>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</si>
  <si>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</si>
  <si>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</si>
  <si>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</si>
  <si>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</si>
  <si>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</si>
  <si>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</si>
  <si>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</si>
  <si>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</si>
  <si>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</si>
  <si>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</si>
  <si>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</si>
  <si>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</si>
  <si>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</si>
  <si>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</si>
  <si>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</si>
  <si>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</si>
  <si>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</si>
  <si>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</si>
  <si>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</si>
  <si>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</si>
  <si>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</si>
  <si>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</si>
  <si>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</si>
  <si>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</si>
  <si>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</si>
  <si>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</si>
  <si>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</si>
  <si>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</si>
  <si>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</si>
  <si>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</si>
  <si>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</si>
  <si>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</si>
  <si>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</si>
  <si>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</si>
  <si>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</si>
  <si>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</si>
  <si>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</si>
  <si>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</si>
  <si>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</si>
  <si>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</si>
  <si>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</si>
  <si>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</si>
  <si>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</si>
  <si>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</si>
  <si>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</si>
  <si>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</si>
  <si>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</si>
  <si>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</si>
  <si>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</si>
  <si>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</si>
  <si>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</si>
  <si>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</si>
  <si>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</si>
  <si>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</si>
  <si>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</si>
  <si>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</si>
  <si>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</si>
  <si>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</si>
  <si>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</si>
  <si>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</si>
  <si>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</si>
  <si>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</si>
  <si>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</si>
  <si>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</si>
  <si>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</si>
  <si>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</si>
  <si>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</si>
  <si>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</si>
  <si>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</si>
  <si>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</si>
  <si>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</si>
  <si>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</si>
  <si>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</si>
  <si>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</si>
  <si>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</si>
  <si>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</si>
  <si>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</si>
  <si>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</si>
  <si>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</si>
  <si>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</si>
  <si>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</si>
  <si>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</si>
  <si>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</si>
  <si>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</si>
  <si>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</si>
  <si>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</si>
  <si>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</si>
  <si>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</si>
  <si>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</si>
  <si>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</si>
  <si>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</si>
  <si>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</si>
  <si>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</si>
  <si>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</si>
  <si>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</si>
  <si>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</si>
  <si>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</si>
  <si>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</si>
  <si>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</si>
  <si>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</si>
  <si>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</si>
  <si>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</si>
  <si>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</si>
  <si>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</si>
  <si>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</si>
  <si>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</si>
  <si>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</si>
  <si>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</si>
  <si>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</si>
  <si>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</si>
  <si>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</si>
  <si>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</si>
  <si>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</si>
  <si>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</si>
  <si>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</si>
  <si>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</si>
  <si>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</si>
  <si>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</si>
  <si>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</si>
  <si>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</si>
  <si>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</si>
  <si>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</si>
  <si>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</si>
  <si>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</si>
  <si>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</si>
  <si>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</si>
  <si>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</si>
  <si>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</si>
  <si>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</si>
  <si>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</si>
  <si>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</si>
  <si>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</si>
  <si>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</si>
  <si>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</si>
  <si>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</si>
  <si>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</si>
  <si>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</si>
  <si>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</si>
  <si>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</si>
  <si>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</si>
  <si>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</si>
  <si>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</si>
  <si>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</si>
  <si>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</si>
  <si>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</si>
  <si>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</si>
  <si>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</si>
  <si>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</si>
  <si>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</si>
  <si>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</si>
  <si>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</si>
  <si>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</si>
  <si>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</si>
  <si>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</si>
  <si>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</si>
  <si>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</si>
  <si>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</si>
  <si>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</si>
  <si>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</si>
  <si>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</si>
  <si>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</si>
  <si>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</si>
  <si>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</si>
  <si>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</si>
  <si>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</si>
  <si>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</si>
  <si>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</si>
  <si>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</si>
  <si>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</si>
  <si>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</si>
  <si>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</si>
  <si>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</si>
  <si>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</si>
  <si>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</si>
  <si>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</si>
  <si>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</si>
  <si>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</si>
  <si>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</si>
  <si>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</si>
  <si>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</si>
  <si>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</si>
  <si>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</si>
  <si>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</si>
  <si>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</si>
  <si>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</si>
  <si>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</si>
  <si>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</si>
  <si>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</si>
  <si>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</si>
  <si>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</si>
  <si>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</si>
  <si>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</si>
  <si>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</si>
  <si>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</si>
  <si>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</si>
  <si>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</si>
  <si>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</si>
  <si>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</si>
  <si>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</si>
  <si>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</si>
  <si>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</si>
  <si>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</si>
  <si>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</si>
  <si>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</si>
  <si>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</si>
  <si>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</si>
  <si>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</si>
  <si>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</si>
  <si>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</si>
  <si>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</si>
  <si>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</si>
  <si>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</si>
  <si>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</si>
  <si>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</si>
  <si>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</si>
  <si>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</si>
  <si>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</si>
  <si>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</si>
  <si>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</si>
  <si>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</si>
  <si>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</si>
  <si>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</si>
  <si>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</si>
  <si>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</si>
  <si>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</si>
  <si>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</si>
  <si>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</si>
  <si>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</si>
  <si>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</si>
  <si>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</si>
  <si>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</si>
  <si>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</si>
  <si>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</si>
  <si>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</si>
  <si>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</si>
  <si>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</si>
  <si>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</si>
  <si>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</si>
  <si>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</si>
  <si>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</si>
  <si>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</si>
  <si>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</si>
  <si>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</si>
  <si>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</si>
  <si>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</si>
  <si>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</si>
  <si>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</si>
  <si>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</si>
  <si>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</si>
  <si>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</si>
  <si>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</si>
  <si>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</si>
  <si>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</si>
  <si>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</si>
  <si>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</si>
  <si>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</si>
  <si>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</si>
  <si>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</si>
  <si>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</si>
  <si>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</si>
  <si>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</si>
  <si>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</si>
  <si>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</si>
  <si>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</si>
  <si>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</si>
  <si>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</si>
  <si>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</si>
  <si>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</si>
  <si>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</si>
  <si>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</si>
  <si>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</si>
  <si>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</si>
  <si>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</si>
  <si>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</si>
  <si>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</si>
  <si>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</si>
  <si>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</si>
  <si>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</si>
  <si>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</si>
  <si>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</si>
  <si>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</si>
  <si>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</si>
  <si>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</si>
  <si>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</si>
  <si>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</si>
  <si>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</si>
  <si>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</si>
  <si>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</si>
  <si>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</si>
  <si>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</si>
  <si>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</si>
  <si>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</si>
  <si>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</si>
  <si>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</si>
  <si>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</si>
  <si>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</si>
  <si>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</si>
  <si>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</si>
  <si>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</si>
  <si>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</si>
  <si>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</si>
  <si>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</si>
  <si>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</si>
  <si>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</si>
  <si>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</si>
  <si>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</si>
  <si>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</si>
  <si>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</si>
  <si>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</si>
  <si>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</si>
  <si>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</si>
  <si>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</si>
  <si>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</si>
  <si>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</si>
  <si>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</si>
  <si>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</si>
  <si>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</si>
  <si>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</si>
  <si>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</si>
  <si>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</si>
  <si>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</si>
  <si>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</si>
  <si>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</si>
  <si>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</si>
  <si>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</si>
  <si>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</si>
  <si>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</si>
  <si>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</si>
  <si>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</si>
  <si>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</si>
  <si>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</si>
  <si>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</si>
  <si>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</si>
  <si>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</si>
  <si>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</si>
  <si>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</si>
  <si>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</si>
  <si>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</si>
  <si>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</si>
  <si>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</si>
  <si>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</si>
  <si>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</si>
  <si>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</si>
  <si>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</si>
  <si>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</si>
  <si>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</si>
  <si>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</si>
  <si>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</si>
  <si>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</si>
  <si>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</si>
  <si>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</si>
  <si>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</si>
  <si>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</si>
  <si>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</si>
  <si>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</si>
  <si>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</si>
  <si>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</si>
  <si>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</si>
  <si>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</si>
  <si>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</si>
  <si>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</si>
  <si>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</si>
  <si>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</si>
  <si>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</si>
  <si>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</si>
  <si>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</si>
  <si>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</si>
  <si>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</si>
  <si>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</si>
  <si>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</si>
  <si>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</si>
  <si>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</si>
  <si>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</si>
  <si>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</si>
  <si>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</si>
  <si>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</si>
  <si>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</si>
  <si>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</si>
  <si>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</si>
  <si>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</si>
  <si>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</si>
  <si>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</si>
  <si>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</si>
  <si>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</si>
  <si>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</si>
  <si>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</si>
  <si>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</si>
  <si>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</si>
  <si>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</si>
  <si>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</si>
  <si>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</si>
  <si>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</si>
  <si>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</si>
  <si>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</si>
  <si>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</si>
  <si>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</si>
  <si>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</si>
  <si>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</si>
  <si>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</si>
  <si>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</si>
  <si>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</si>
  <si>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</si>
  <si>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</si>
  <si>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</si>
  <si>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</si>
  <si>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</si>
  <si>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</si>
  <si>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</si>
  <si>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</si>
  <si>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</si>
  <si>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</si>
  <si>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</si>
  <si>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</si>
  <si>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</si>
  <si>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</si>
  <si>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</si>
  <si>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</si>
  <si>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</si>
  <si>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</si>
  <si>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</si>
  <si>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</si>
  <si>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</si>
  <si>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</si>
  <si>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</si>
  <si>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</si>
  <si>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</si>
  <si>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</si>
  <si>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</si>
  <si>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</si>
  <si>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</si>
  <si>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</si>
  <si>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</si>
  <si>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</si>
  <si>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</si>
  <si>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</si>
  <si>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</si>
  <si>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</si>
  <si>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</si>
  <si>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</si>
  <si>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</si>
  <si>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</si>
  <si>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</si>
  <si>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</si>
  <si>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</si>
  <si>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</si>
  <si>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</si>
  <si>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</si>
  <si>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</si>
  <si>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</si>
  <si>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</si>
  <si>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</si>
  <si>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</si>
  <si>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</si>
  <si>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</si>
  <si>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</si>
  <si>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</si>
  <si>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</si>
  <si>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</si>
  <si>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</si>
  <si>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</si>
  <si>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</si>
  <si>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</si>
  <si>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</si>
  <si>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</si>
  <si>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</si>
  <si>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</si>
  <si>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</si>
  <si>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</si>
  <si>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</si>
  <si>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</si>
  <si>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</si>
  <si>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</si>
  <si>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</si>
  <si>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</si>
  <si>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</si>
  <si>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</si>
  <si>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</si>
  <si>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</si>
  <si>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</si>
  <si>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</si>
  <si>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</si>
  <si>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</si>
  <si>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</si>
  <si>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</si>
  <si>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</si>
  <si>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</si>
  <si>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</si>
  <si>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</si>
  <si>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</si>
  <si>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</si>
  <si>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</si>
  <si>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</si>
  <si>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</si>
  <si>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</si>
  <si>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</si>
  <si>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</si>
  <si>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</si>
  <si>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</si>
  <si>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</si>
  <si>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</si>
  <si>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</si>
  <si>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</si>
  <si>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</si>
  <si>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</si>
  <si>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</si>
  <si>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</si>
  <si>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</si>
  <si>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</si>
  <si>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</si>
  <si>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</si>
  <si>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</si>
  <si>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</si>
  <si>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</si>
  <si>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</si>
  <si>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</si>
  <si>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</si>
  <si>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</si>
  <si>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</si>
  <si>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</si>
  <si>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</si>
  <si>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</si>
  <si>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</si>
  <si>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</si>
  <si>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</si>
  <si>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</si>
  <si>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</si>
  <si>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</si>
  <si>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</si>
  <si>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</si>
  <si>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</si>
  <si>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</si>
  <si>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</si>
  <si>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</si>
  <si>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</si>
  <si>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</si>
  <si>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</si>
  <si>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</si>
  <si>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</si>
  <si>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</si>
  <si>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</si>
  <si>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</si>
  <si>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</si>
  <si>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</si>
  <si>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</si>
  <si>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</si>
  <si>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</si>
  <si>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</si>
  <si>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</si>
  <si>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</si>
  <si>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</si>
  <si>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</si>
  <si>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</si>
  <si>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</si>
  <si>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</si>
  <si>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</si>
  <si>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</si>
  <si>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</si>
  <si>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</si>
  <si>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</si>
  <si>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</si>
  <si>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</si>
  <si>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</si>
  <si>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</si>
  <si>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</si>
  <si>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</si>
  <si>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</si>
  <si>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</si>
  <si>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</si>
  <si>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</si>
  <si>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</si>
  <si>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</si>
  <si>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</si>
  <si>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</si>
  <si>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</si>
  <si>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</si>
  <si>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</si>
  <si>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</si>
  <si>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</si>
  <si>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</si>
  <si>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</si>
  <si>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</si>
  <si>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</si>
  <si>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</si>
  <si>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</si>
  <si>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</si>
  <si>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</si>
  <si>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</si>
  <si>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</si>
  <si>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</si>
  <si>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</si>
  <si>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</si>
  <si>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</si>
  <si>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</si>
  <si>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</si>
  <si>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</si>
  <si>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</si>
  <si>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</si>
  <si>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</si>
  <si>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</si>
  <si>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</si>
  <si>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</si>
  <si>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</si>
  <si>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</si>
  <si>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</si>
  <si>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</si>
  <si>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</si>
  <si>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</si>
  <si>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</si>
  <si>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</si>
  <si>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</si>
  <si>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</si>
  <si>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</si>
  <si>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</si>
  <si>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</si>
  <si>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</si>
  <si>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</si>
  <si>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</si>
  <si>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</si>
  <si>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</si>
  <si>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</si>
  <si>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</si>
  <si>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</si>
  <si>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</si>
  <si>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</si>
  <si>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</si>
  <si>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</si>
  <si>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</si>
  <si>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</si>
  <si>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</si>
  <si>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</si>
  <si>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</si>
  <si>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</si>
  <si>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</si>
  <si>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</si>
  <si>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</si>
  <si>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</si>
  <si>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</si>
  <si>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</si>
  <si>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</si>
  <si>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</si>
  <si>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</si>
  <si>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</si>
  <si>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</si>
  <si>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</si>
  <si>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</si>
  <si>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</si>
  <si>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</si>
  <si>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</si>
  <si>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</si>
  <si>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</si>
  <si>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</si>
  <si>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</si>
  <si>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</si>
  <si>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</si>
  <si>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</si>
  <si>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</si>
  <si>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</si>
  <si>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</si>
  <si>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</si>
  <si>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</si>
  <si>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</si>
  <si>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</si>
  <si>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</si>
  <si>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</si>
  <si>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</si>
  <si>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</si>
  <si>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</si>
  <si>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</si>
  <si>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</si>
  <si>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</si>
  <si>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</si>
  <si>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</si>
  <si>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</si>
  <si>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</si>
  <si>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</si>
  <si>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</si>
  <si>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</si>
  <si>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</si>
  <si>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</si>
  <si>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</si>
  <si>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</si>
  <si>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</si>
  <si>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</si>
  <si>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</si>
  <si>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</si>
  <si>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</si>
  <si>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</si>
  <si>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</si>
  <si>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</si>
  <si>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</si>
  <si>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</si>
  <si>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</si>
  <si>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</si>
  <si>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</si>
  <si>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</si>
  <si>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</si>
  <si>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</si>
  <si>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</si>
  <si>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</si>
  <si>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</si>
  <si>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</si>
  <si>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</si>
  <si>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</si>
  <si>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</si>
  <si>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</si>
  <si>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</si>
  <si>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</si>
  <si>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</si>
  <si>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</si>
  <si>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</si>
  <si>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</si>
  <si>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</si>
  <si>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</si>
  <si>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</si>
  <si>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</si>
  <si>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</si>
  <si>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</si>
  <si>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</si>
  <si>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</si>
  <si>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</si>
  <si>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</si>
  <si>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</si>
  <si>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</si>
  <si>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</si>
  <si>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</si>
  <si>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</si>
  <si>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</si>
  <si>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</si>
  <si>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</si>
  <si>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</si>
  <si>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</si>
  <si>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</si>
  <si>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</si>
  <si>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</si>
  <si>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</si>
  <si>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</si>
  <si>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</si>
  <si>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</si>
  <si>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</si>
  <si>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</si>
  <si>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</si>
  <si>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</si>
  <si>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</si>
  <si>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</si>
  <si>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</si>
  <si>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</si>
  <si>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</si>
  <si>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</si>
  <si>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</si>
  <si>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</si>
  <si>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</si>
  <si>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</si>
  <si>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</si>
  <si>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</si>
  <si>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</si>
  <si>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</si>
  <si>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</si>
  <si>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</si>
  <si>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</si>
  <si>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</si>
  <si>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</si>
  <si>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</si>
  <si>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</si>
  <si>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</si>
  <si>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</si>
  <si>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</si>
  <si>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</si>
  <si>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</si>
  <si>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</si>
  <si>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</si>
  <si>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</si>
  <si>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</si>
  <si>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</si>
  <si>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</si>
  <si>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</si>
  <si>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</si>
  <si>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</si>
  <si>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</si>
  <si>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</si>
  <si>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</si>
  <si>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</si>
  <si>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</si>
  <si>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</si>
  <si>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</si>
  <si>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</si>
  <si>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</si>
  <si>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</si>
  <si>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</si>
  <si>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</si>
  <si>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</si>
  <si>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</si>
  <si>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</si>
  <si>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</si>
  <si>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</si>
  <si>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</si>
  <si>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</si>
  <si>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</si>
  <si>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</si>
  <si>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</si>
  <si>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</si>
  <si>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</si>
  <si>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</si>
  <si>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</si>
  <si>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</si>
  <si>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</si>
  <si>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</si>
  <si>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</si>
  <si>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</si>
  <si>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</si>
  <si>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</si>
  <si>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</si>
  <si>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</si>
  <si>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</si>
  <si>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</si>
  <si>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</si>
  <si>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</si>
  <si>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</si>
  <si>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</si>
  <si>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</si>
  <si>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</si>
  <si>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</si>
  <si>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</si>
  <si>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</si>
  <si>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</si>
  <si>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</si>
  <si>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</si>
  <si>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</si>
  <si>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</si>
  <si>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</si>
  <si>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</si>
  <si>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</si>
  <si>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</si>
  <si>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</si>
  <si>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</si>
  <si>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</si>
  <si>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</si>
  <si>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</si>
  <si>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</si>
  <si>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</si>
  <si>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</si>
  <si>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</si>
  <si>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</si>
  <si>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</si>
  <si>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</si>
  <si>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</si>
  <si>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</si>
  <si>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</si>
  <si>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</si>
  <si>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</si>
  <si>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</si>
  <si>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</si>
  <si>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</si>
  <si>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</si>
  <si>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</si>
  <si>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</si>
  <si>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</si>
  <si>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</si>
  <si>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</si>
  <si>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</si>
  <si>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</si>
  <si>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</si>
  <si>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</si>
  <si>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</si>
  <si>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</si>
  <si>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</si>
  <si>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</si>
  <si>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</si>
  <si>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</si>
  <si>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</si>
  <si>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</si>
  <si>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</si>
  <si>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</si>
  <si>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</si>
  <si>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</si>
  <si>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</si>
  <si>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</si>
  <si>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</si>
  <si>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</si>
  <si>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</si>
  <si>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</si>
  <si>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</si>
  <si>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</si>
  <si>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</si>
  <si>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</si>
  <si>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</si>
  <si>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</si>
  <si>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</si>
  <si>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</si>
  <si>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</si>
  <si>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</si>
  <si>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</si>
  <si>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</si>
  <si>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</si>
  <si>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</si>
  <si>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</si>
  <si>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</si>
  <si>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</si>
  <si>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</si>
  <si>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</si>
  <si>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</si>
  <si>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</si>
  <si>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</si>
  <si>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</si>
  <si>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</si>
  <si>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</si>
  <si>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</si>
  <si>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</si>
  <si>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</si>
  <si>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</si>
  <si>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</si>
  <si>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</si>
  <si>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</si>
  <si>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</si>
  <si>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</si>
  <si>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</si>
  <si>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</si>
  <si>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</si>
  <si>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</si>
  <si>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</si>
  <si>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</si>
  <si>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</si>
  <si>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</si>
  <si>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</si>
  <si>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</si>
  <si>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</si>
  <si>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</si>
  <si>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</si>
  <si>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</si>
  <si>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</si>
  <si>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</si>
  <si>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</si>
  <si>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</si>
  <si>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</si>
  <si>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</si>
  <si>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</si>
  <si>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</si>
  <si>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</si>
  <si>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</si>
  <si>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</si>
  <si>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</si>
  <si>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</si>
  <si>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</si>
  <si>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</si>
  <si>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</si>
  <si>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</si>
  <si>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</si>
  <si>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</si>
  <si>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</si>
  <si>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</si>
  <si>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</si>
  <si>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</si>
  <si>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</si>
  <si>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</si>
  <si>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</si>
  <si>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</si>
  <si>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</si>
  <si>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</si>
  <si>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</si>
  <si>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</si>
  <si>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</si>
  <si>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</si>
  <si>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</si>
  <si>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</si>
  <si>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</si>
  <si>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</si>
  <si>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</si>
  <si>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</si>
  <si>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</si>
  <si>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</si>
  <si>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</si>
  <si>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</si>
  <si>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</si>
  <si>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</si>
  <si>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</si>
  <si>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</si>
  <si>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</si>
  <si>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</si>
  <si>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</si>
  <si>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</si>
  <si>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</si>
  <si>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</si>
  <si>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</si>
  <si>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</si>
  <si>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</si>
  <si>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</si>
  <si>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</si>
  <si>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</si>
  <si>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</si>
  <si>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</si>
  <si>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</si>
  <si>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</si>
  <si>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</si>
  <si>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</si>
  <si>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</si>
  <si>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</si>
  <si>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</si>
  <si>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</si>
  <si>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</si>
  <si>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</si>
  <si>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</si>
  <si>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</si>
  <si>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</si>
  <si>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</si>
  <si>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</si>
  <si>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</si>
  <si>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</si>
  <si>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</si>
  <si>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</si>
  <si>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</si>
  <si>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</si>
  <si>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</si>
  <si>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</si>
  <si>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</si>
  <si>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</si>
  <si>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</si>
  <si>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</si>
  <si>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</si>
  <si>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</si>
  <si>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</si>
  <si>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</si>
  <si>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</si>
  <si>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</si>
  <si>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</si>
  <si>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</si>
  <si>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</si>
  <si>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</si>
  <si>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</si>
  <si>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</si>
  <si>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</si>
  <si>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</si>
  <si>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</si>
  <si>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</si>
  <si>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</si>
  <si>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</si>
  <si>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</si>
  <si>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</si>
  <si>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</si>
  <si>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</si>
  <si>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</si>
  <si>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</si>
  <si>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</si>
  <si>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</si>
  <si>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</si>
  <si>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</si>
  <si>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</si>
  <si>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</si>
  <si>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</si>
  <si>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</si>
  <si>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</si>
  <si>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</si>
  <si>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</si>
  <si>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</si>
  <si>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</si>
  <si>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</si>
  <si>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</si>
  <si>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</si>
  <si>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</si>
  <si>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</si>
  <si>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</si>
  <si>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</si>
  <si>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</si>
  <si>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</si>
  <si>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</si>
  <si>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</si>
  <si>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</si>
  <si>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</si>
  <si>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</si>
  <si>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</si>
  <si>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</si>
  <si>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</si>
  <si>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</si>
  <si>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</si>
  <si>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</si>
  <si>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</si>
  <si>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</si>
  <si>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</si>
  <si>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</si>
  <si>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</si>
  <si>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</si>
  <si>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</si>
  <si>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</si>
  <si>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</si>
  <si>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</si>
  <si>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</si>
  <si>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</si>
  <si>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</si>
  <si>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</si>
  <si>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</si>
  <si>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</si>
  <si>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</si>
  <si>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</si>
  <si>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</si>
  <si>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</si>
  <si>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</si>
  <si>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</si>
  <si>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</si>
  <si>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</si>
  <si>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</si>
  <si>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</si>
  <si>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</si>
  <si>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</si>
  <si>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</si>
  <si>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</si>
  <si>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</si>
  <si>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</si>
  <si>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</si>
  <si>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</si>
  <si>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</si>
  <si>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</si>
  <si>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</si>
  <si>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</si>
  <si>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</si>
  <si>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</si>
  <si>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</si>
  <si>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</si>
  <si>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</si>
  <si>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</si>
  <si>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</si>
  <si>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</si>
  <si>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</si>
  <si>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</si>
  <si>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</si>
  <si>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</si>
  <si>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</si>
  <si>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</si>
  <si>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</si>
  <si>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</si>
  <si>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</si>
  <si>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</si>
  <si>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</si>
  <si>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</si>
  <si>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</si>
  <si>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</si>
  <si>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</si>
  <si>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</si>
  <si>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</si>
  <si>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</si>
  <si>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</si>
  <si>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</si>
  <si>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</si>
  <si>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</si>
  <si>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</si>
  <si>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</si>
  <si>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</si>
  <si>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</si>
  <si>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</si>
  <si>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</si>
  <si>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</si>
  <si>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</si>
  <si>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</si>
  <si>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</si>
  <si>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</si>
  <si>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</si>
  <si>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</si>
  <si>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</si>
  <si>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</si>
  <si>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</si>
  <si>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</si>
  <si>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</si>
  <si>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</si>
  <si>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</si>
  <si>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</si>
  <si>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</si>
  <si>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</si>
  <si>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</si>
  <si>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</si>
  <si>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</si>
  <si>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</si>
  <si>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</si>
  <si>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</si>
  <si>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</si>
  <si>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</si>
  <si>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</si>
  <si>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</si>
  <si>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</si>
  <si>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</si>
  <si>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</si>
  <si>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</si>
  <si>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</si>
  <si>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</si>
  <si>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</si>
  <si>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</si>
  <si>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</si>
  <si>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</si>
  <si>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</si>
  <si>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</si>
  <si>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</si>
  <si>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</si>
  <si>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</si>
  <si>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</si>
  <si>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</si>
  <si>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</si>
  <si>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</si>
  <si>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</si>
  <si>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</si>
  <si>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</si>
  <si>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</si>
  <si>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</si>
  <si>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</si>
  <si>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</si>
  <si>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</si>
  <si>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</si>
  <si>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</si>
  <si>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</si>
  <si>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</si>
  <si>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</si>
  <si>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</si>
  <si>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</si>
  <si>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</si>
  <si>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</si>
  <si>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</si>
  <si>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</si>
  <si>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</si>
  <si>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</si>
  <si>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</si>
  <si>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</si>
  <si>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</si>
  <si>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</si>
  <si>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</si>
  <si>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</si>
  <si>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</si>
  <si>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</si>
  <si>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</si>
  <si>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</si>
  <si>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</si>
  <si>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</si>
  <si>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</si>
  <si>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</si>
  <si>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</si>
  <si>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</si>
  <si>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</si>
  <si>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</si>
  <si>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</si>
  <si>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</si>
  <si>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</si>
  <si>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</si>
  <si>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</si>
  <si>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</si>
  <si>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</si>
  <si>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</si>
  <si>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</si>
  <si>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</si>
  <si>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</si>
  <si>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</si>
  <si>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</si>
  <si>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</si>
  <si>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</si>
  <si>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</si>
  <si>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</si>
  <si>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</si>
  <si>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</si>
  <si>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</si>
  <si>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</si>
  <si>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</si>
  <si>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</si>
  <si>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</si>
  <si>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</si>
  <si>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</si>
  <si>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</si>
  <si>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</si>
  <si>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</si>
  <si>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</si>
  <si>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</si>
  <si>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</si>
  <si>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</si>
  <si>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</si>
  <si>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</si>
  <si>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</si>
  <si>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</si>
  <si>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</si>
  <si>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</si>
  <si>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</si>
  <si>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</si>
  <si>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</si>
  <si>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</si>
  <si>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</si>
  <si>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</si>
  <si>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</si>
  <si>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</si>
  <si>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</si>
  <si>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</si>
  <si>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</si>
  <si>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</si>
  <si>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</si>
  <si>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</si>
  <si>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</si>
  <si>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</si>
  <si>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</si>
  <si>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</si>
  <si>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</si>
  <si>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</si>
  <si>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</si>
  <si>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</si>
  <si>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</si>
  <si>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</si>
  <si>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</si>
  <si>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</si>
  <si>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</si>
  <si>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</si>
  <si>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</si>
  <si>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</si>
  <si>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</si>
  <si>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</si>
  <si>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</si>
  <si>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</si>
  <si>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</si>
  <si>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</si>
  <si>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</si>
  <si>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</si>
  <si>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</si>
  <si>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</si>
  <si>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</si>
  <si>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</si>
  <si>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</si>
  <si>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</si>
  <si>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</si>
  <si>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</si>
  <si>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</si>
  <si>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</si>
  <si>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</si>
  <si>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</si>
  <si>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</si>
  <si>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</si>
  <si>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</si>
  <si>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</si>
  <si>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</si>
  <si>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</si>
  <si>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</si>
  <si>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</si>
  <si>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</si>
  <si>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</si>
  <si>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</si>
  <si>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</si>
  <si>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</si>
  <si>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</si>
  <si>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</si>
  <si>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</si>
  <si>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</si>
  <si>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</si>
  <si>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</si>
  <si>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</si>
  <si>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</si>
  <si>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</si>
  <si>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</si>
  <si>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</si>
  <si>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</si>
  <si>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</si>
  <si>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</si>
  <si>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</si>
  <si>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</si>
  <si>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</si>
  <si>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</si>
  <si>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</si>
  <si>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</si>
  <si>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</si>
  <si>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</si>
  <si>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</si>
  <si>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</si>
  <si>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</si>
  <si>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</si>
  <si>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</si>
  <si>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</si>
  <si>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</si>
  <si>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</si>
  <si>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</si>
  <si>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</si>
  <si>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</si>
  <si>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</si>
  <si>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</si>
  <si>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</si>
  <si>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</si>
  <si>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</si>
  <si>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</si>
  <si>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</si>
  <si>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</si>
  <si>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</si>
  <si>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</si>
  <si>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</si>
  <si>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</si>
  <si>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</si>
  <si>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</si>
  <si>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</si>
  <si>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</si>
  <si>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</si>
  <si>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</si>
  <si>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</si>
  <si>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</si>
  <si>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</si>
  <si>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</si>
  <si>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</si>
  <si>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</si>
  <si>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</si>
  <si>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</si>
  <si>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</si>
  <si>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</si>
  <si>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</si>
  <si>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</si>
  <si>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</si>
  <si>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</si>
  <si>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</si>
  <si>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</si>
  <si>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</si>
  <si>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</si>
  <si>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</si>
  <si>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</si>
  <si>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</si>
  <si>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</si>
  <si>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</si>
  <si>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</si>
  <si>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</si>
  <si>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</si>
  <si>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</si>
  <si>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</si>
  <si>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</si>
  <si>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</si>
  <si>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</si>
  <si>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</si>
  <si>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</si>
  <si>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</si>
  <si>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</si>
  <si>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</si>
  <si>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</si>
  <si>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</si>
  <si>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</si>
  <si>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</si>
  <si>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</si>
  <si>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</si>
  <si>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</si>
  <si>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</si>
  <si>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</si>
  <si>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</si>
  <si>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</si>
  <si>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</si>
  <si>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</si>
  <si>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</si>
  <si>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</si>
  <si>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</si>
  <si>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</si>
  <si>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</si>
  <si>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</si>
  <si>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</si>
  <si>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</si>
  <si>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</si>
  <si>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</si>
  <si>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</si>
  <si>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</si>
  <si>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</si>
  <si>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</si>
  <si>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</si>
  <si>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</si>
  <si>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</si>
  <si>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</si>
  <si>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</si>
  <si>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</si>
  <si>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</si>
  <si>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</si>
  <si>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</si>
  <si>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</si>
  <si>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</si>
  <si>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</si>
  <si>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</si>
  <si>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</si>
  <si>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</si>
  <si>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</si>
  <si>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</si>
  <si>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</si>
  <si>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</si>
  <si>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</si>
  <si>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</si>
  <si>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</si>
  <si>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</si>
  <si>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</si>
  <si>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</si>
  <si>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</si>
  <si>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</si>
  <si>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</si>
  <si>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</si>
  <si>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</si>
  <si>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</si>
  <si>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</si>
  <si>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</si>
  <si>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</si>
  <si>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</si>
  <si>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</si>
  <si>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</si>
  <si>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</si>
  <si>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</si>
  <si>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</si>
  <si>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</si>
  <si>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</si>
  <si>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</si>
  <si>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</si>
  <si>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</si>
  <si>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</si>
  <si>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</si>
  <si>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</si>
  <si>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</si>
  <si>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</si>
  <si>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</si>
  <si>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</si>
  <si>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</si>
  <si>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</si>
  <si>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</si>
  <si>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</si>
  <si>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</si>
  <si>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</si>
  <si>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</si>
  <si>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</si>
  <si>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</si>
  <si>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</si>
  <si>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</si>
  <si>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</si>
  <si>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</si>
  <si>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</si>
  <si>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</si>
  <si>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</si>
  <si>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</si>
  <si>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</si>
  <si>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</si>
  <si>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</si>
  <si>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</si>
  <si>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</si>
  <si>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</si>
  <si>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</si>
  <si>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</si>
  <si>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</si>
  <si>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</si>
  <si>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</si>
  <si>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</si>
  <si>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</si>
  <si>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</si>
  <si>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</si>
  <si>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</si>
  <si>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</si>
  <si>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</si>
  <si>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</si>
  <si>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</si>
  <si>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</si>
  <si>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</si>
  <si>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</si>
  <si>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</si>
  <si>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</si>
  <si>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</si>
  <si>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</si>
  <si>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</si>
  <si>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</si>
  <si>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</si>
  <si>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</si>
  <si>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</si>
  <si>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</si>
  <si>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</si>
  <si>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</si>
  <si>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</si>
  <si>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</si>
  <si>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</si>
  <si>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</si>
  <si>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</si>
  <si>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</si>
  <si>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</si>
  <si>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</si>
  <si>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</si>
  <si>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</si>
  <si>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</si>
  <si>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</si>
  <si>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</si>
  <si>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</si>
  <si>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</si>
  <si>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</si>
  <si>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</si>
  <si>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</si>
  <si>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</si>
  <si>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</si>
  <si>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</si>
  <si>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</si>
  <si>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</si>
  <si>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</si>
  <si>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</si>
  <si>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</si>
  <si>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</si>
  <si>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</si>
  <si>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</si>
  <si>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</si>
  <si>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</si>
  <si>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</si>
  <si>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</si>
  <si>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</si>
  <si>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</si>
  <si>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</si>
  <si>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</si>
  <si>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</si>
  <si>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</si>
  <si>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</si>
  <si>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</si>
  <si>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</si>
  <si>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</si>
  <si>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</si>
  <si>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</si>
  <si>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</si>
  <si>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</si>
  <si>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</si>
  <si>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</si>
  <si>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</si>
  <si>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</si>
  <si>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</si>
  <si>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</si>
  <si>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</si>
  <si>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</si>
  <si>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</si>
  <si>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</si>
  <si>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</si>
  <si>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</si>
  <si>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</si>
  <si>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</si>
  <si>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</si>
  <si>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</si>
  <si>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</si>
  <si>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</si>
  <si>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</si>
  <si>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</si>
  <si>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</si>
  <si>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</si>
  <si>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</si>
  <si>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</si>
  <si>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</si>
  <si>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</si>
  <si>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</si>
  <si>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</si>
  <si>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</si>
  <si>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</si>
  <si>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</si>
  <si>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</si>
  <si>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</si>
  <si>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</si>
  <si>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</si>
  <si>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</si>
  <si>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</si>
  <si>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</si>
  <si>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</si>
  <si>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</si>
  <si>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</si>
  <si>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</si>
  <si>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</si>
  <si>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</si>
  <si>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</si>
  <si>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</si>
  <si>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</si>
  <si>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</si>
  <si>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</si>
  <si>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</si>
  <si>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</si>
  <si>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</si>
  <si>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</si>
  <si>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</si>
  <si>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</si>
  <si>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</si>
  <si>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</si>
  <si>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</si>
  <si>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</si>
  <si>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</si>
  <si>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</si>
  <si>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</si>
  <si>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</si>
  <si>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</si>
  <si>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</si>
  <si>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</si>
  <si>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</si>
  <si>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</si>
  <si>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</si>
  <si>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</si>
  <si>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</si>
  <si>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</si>
  <si>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</si>
  <si>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</si>
  <si>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</si>
  <si>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</si>
  <si>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</si>
  <si>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</si>
  <si>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</si>
  <si>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</si>
  <si>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</si>
  <si>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</si>
  <si>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</si>
  <si>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</si>
  <si>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</si>
  <si>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</si>
  <si>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</si>
  <si>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</si>
  <si>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</si>
  <si>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</si>
  <si>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</si>
  <si>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</si>
  <si>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</si>
  <si>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</si>
  <si>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</si>
  <si>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</si>
  <si>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</si>
  <si>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</si>
  <si>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</si>
  <si>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</si>
  <si>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</si>
  <si>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</si>
  <si>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</si>
  <si>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</si>
  <si>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</si>
  <si>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</si>
  <si>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</si>
  <si>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</si>
  <si>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</si>
  <si>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</si>
  <si>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</si>
  <si>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</si>
  <si>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</si>
  <si>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</si>
  <si>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</si>
  <si>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</si>
  <si>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</si>
  <si>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</si>
  <si>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</si>
  <si>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</si>
  <si>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</si>
  <si>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</si>
  <si>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</si>
  <si>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</si>
  <si>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</si>
  <si>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</si>
  <si>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</si>
  <si>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</si>
  <si>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</si>
  <si>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</si>
  <si>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</si>
  <si>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</si>
  <si>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</si>
  <si>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</si>
  <si>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</si>
  <si>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</si>
  <si>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</si>
  <si>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</si>
  <si>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</si>
  <si>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</si>
  <si>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</si>
  <si>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</si>
  <si>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</si>
  <si>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</si>
  <si>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</si>
  <si>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</si>
  <si>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</si>
  <si>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</si>
  <si>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</si>
  <si>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</si>
  <si>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</si>
  <si>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</si>
  <si>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</si>
  <si>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</si>
  <si>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</si>
  <si>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</si>
  <si>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</si>
  <si>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</si>
  <si>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</si>
  <si>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</si>
  <si>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</si>
  <si>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</si>
  <si>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</si>
  <si>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</si>
  <si>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</si>
  <si>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</si>
  <si>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</si>
  <si>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</si>
  <si>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</si>
  <si>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</si>
  <si>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</si>
  <si>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</si>
  <si>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</si>
  <si>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</si>
  <si>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</si>
  <si>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</si>
  <si>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</si>
  <si>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</si>
  <si>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</si>
  <si>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</si>
  <si>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</si>
  <si>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</si>
  <si>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</si>
  <si>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</si>
  <si>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</si>
  <si>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</si>
  <si>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</si>
  <si>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</si>
  <si>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</si>
  <si>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</si>
  <si>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</si>
  <si>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</si>
  <si>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</si>
  <si>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</si>
  <si>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</si>
  <si>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</si>
  <si>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</si>
  <si>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</si>
  <si>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</si>
  <si>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</si>
  <si>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</si>
  <si>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</si>
  <si>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</si>
  <si>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</si>
  <si>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</si>
  <si>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</si>
  <si>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</si>
  <si>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</si>
  <si>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</si>
  <si>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</si>
  <si>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</si>
  <si>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</si>
  <si>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</si>
  <si>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</si>
  <si>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</si>
  <si>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</si>
  <si>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</si>
  <si>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</si>
  <si>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</si>
  <si>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</si>
  <si>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</si>
  <si>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</si>
  <si>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</si>
  <si>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</si>
  <si>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</si>
  <si>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</si>
  <si>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</si>
  <si>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</si>
  <si>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</si>
  <si>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</si>
  <si>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</si>
  <si>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</si>
  <si>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</si>
  <si>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</si>
  <si>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</si>
  <si>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</si>
  <si>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</si>
  <si>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</si>
  <si>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</si>
  <si>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</si>
  <si>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</si>
  <si>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</si>
  <si>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</si>
  <si>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</si>
  <si>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</si>
  <si>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</si>
  <si>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</si>
  <si>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</si>
  <si>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</si>
  <si>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</si>
  <si>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</si>
  <si>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</si>
  <si>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</si>
  <si>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</si>
  <si>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</si>
  <si>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</si>
  <si>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</si>
  <si>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</si>
  <si>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</si>
  <si>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</si>
  <si>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</si>
  <si>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</si>
  <si>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</si>
  <si>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</si>
  <si>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</si>
  <si>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</si>
  <si>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</si>
  <si>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</si>
  <si>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</si>
  <si>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</si>
  <si>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</si>
  <si>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</si>
  <si>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</si>
  <si>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</si>
  <si>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</si>
  <si>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</si>
  <si>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</si>
  <si>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</si>
  <si>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</si>
  <si>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</si>
  <si>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</si>
  <si>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</si>
  <si>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</si>
  <si>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</si>
  <si>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</si>
  <si>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</si>
  <si>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</si>
  <si>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</si>
  <si>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</si>
  <si>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</si>
  <si>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</si>
  <si>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</si>
  <si>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</si>
  <si>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</si>
  <si>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</si>
  <si>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</si>
  <si>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</si>
  <si>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</si>
  <si>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</si>
  <si>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</si>
  <si>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</si>
  <si>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</si>
  <si>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</si>
  <si>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</si>
  <si>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</si>
  <si>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</si>
  <si>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</si>
  <si>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</si>
  <si>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</si>
  <si>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</si>
  <si>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</si>
  <si>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</si>
  <si>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</si>
  <si>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</si>
  <si>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</si>
  <si>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</si>
  <si>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</si>
  <si>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</si>
  <si>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</si>
  <si>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</si>
  <si>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</si>
  <si>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</si>
  <si>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</si>
  <si>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</si>
  <si>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</si>
  <si>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</si>
  <si>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</si>
  <si>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</si>
  <si>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</si>
  <si>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</si>
  <si>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</si>
  <si>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</si>
  <si>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</si>
  <si>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</si>
  <si>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</si>
  <si>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</si>
  <si>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</si>
  <si>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</si>
  <si>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</si>
  <si>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</si>
  <si>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</si>
  <si>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</si>
  <si>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</si>
  <si>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</si>
  <si>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</si>
  <si>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</si>
  <si>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</si>
  <si>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</si>
  <si>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</si>
  <si>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</si>
  <si>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</si>
  <si>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</si>
  <si>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</si>
  <si>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</si>
  <si>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</si>
  <si>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</si>
  <si>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</si>
  <si>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</si>
  <si>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</si>
  <si>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</si>
  <si>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</si>
  <si>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</si>
  <si>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</si>
  <si>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</si>
  <si>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</si>
  <si>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</si>
  <si>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</si>
  <si>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</si>
  <si>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</si>
  <si>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</si>
  <si>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</si>
  <si>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</si>
  <si>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</si>
  <si>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</si>
  <si>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</si>
  <si>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</si>
  <si>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</si>
  <si>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</si>
  <si>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</si>
  <si>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</si>
  <si>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</si>
  <si>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</si>
  <si>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</si>
  <si>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</si>
  <si>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</si>
  <si>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</si>
  <si>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</si>
  <si>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</si>
  <si>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</si>
  <si>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</si>
  <si>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</si>
  <si>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</si>
  <si>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</si>
  <si>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</si>
  <si>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</si>
  <si>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</si>
  <si>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</si>
  <si>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</si>
  <si>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</si>
  <si>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</si>
  <si>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</si>
  <si>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</si>
  <si>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</si>
  <si>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</si>
  <si>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</si>
  <si>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</si>
  <si>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</si>
  <si>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</si>
  <si>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</si>
  <si>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</si>
  <si>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</si>
  <si>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</si>
  <si>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</si>
  <si>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</si>
  <si>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</si>
  <si>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</si>
  <si>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</si>
  <si>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</si>
  <si>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</si>
  <si>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</si>
  <si>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</si>
  <si>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</si>
  <si>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</si>
  <si>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</si>
  <si>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</si>
  <si>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</si>
  <si>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</si>
  <si>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</si>
  <si>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</si>
  <si>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</si>
  <si>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</si>
  <si>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</si>
  <si>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</si>
  <si>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</si>
  <si>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</si>
  <si>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</si>
  <si>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</si>
  <si>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</si>
  <si>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</si>
  <si>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</si>
  <si>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</si>
  <si>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</si>
  <si>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</si>
  <si>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</si>
  <si>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</si>
  <si>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</si>
  <si>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</si>
  <si>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</si>
  <si>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</si>
  <si>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</si>
  <si>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</si>
  <si>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</si>
  <si>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</si>
  <si>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</si>
  <si>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</si>
  <si>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</si>
  <si>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</si>
  <si>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</si>
  <si>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</si>
  <si>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</si>
  <si>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</si>
  <si>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</si>
  <si>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</si>
  <si>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</si>
  <si>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</si>
  <si>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</si>
  <si>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</si>
  <si>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</si>
  <si>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</si>
  <si>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</si>
  <si>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</si>
  <si>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</si>
  <si>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</si>
  <si>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</si>
  <si>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</si>
  <si>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</si>
  <si>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</si>
  <si>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</si>
  <si>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</si>
  <si>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</si>
  <si>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</si>
  <si>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</si>
  <si>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</si>
  <si>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</si>
  <si>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</si>
  <si>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</si>
  <si>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</si>
  <si>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</si>
  <si>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</si>
  <si>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</si>
  <si>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</si>
  <si>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</si>
  <si>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</si>
  <si>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</si>
  <si>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</si>
  <si>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</si>
  <si>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</si>
  <si>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</si>
  <si>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</si>
  <si>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</si>
  <si>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</si>
  <si>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</si>
  <si>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</si>
  <si>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</si>
  <si>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</si>
  <si>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</si>
  <si>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</si>
  <si>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</si>
  <si>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</si>
  <si>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</si>
  <si>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</si>
  <si>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</si>
  <si>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</si>
  <si>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</si>
  <si>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</si>
  <si>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</si>
  <si>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</si>
  <si>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</si>
  <si>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</si>
  <si>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</si>
  <si>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</si>
  <si>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</si>
  <si>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</si>
  <si>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</si>
  <si>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</si>
  <si>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</si>
  <si>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</si>
  <si>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</si>
  <si>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</si>
  <si>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</si>
  <si>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</si>
  <si>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</si>
  <si>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</si>
  <si>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</si>
  <si>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</si>
  <si>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</si>
  <si>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</si>
  <si>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</si>
  <si>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</si>
  <si>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</si>
  <si>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</si>
  <si>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</si>
  <si>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</si>
  <si>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</si>
  <si>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</si>
  <si>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</si>
  <si>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</si>
  <si>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</si>
  <si>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</si>
  <si>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</si>
  <si>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</si>
  <si>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</si>
  <si>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</si>
  <si>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</si>
  <si>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</si>
  <si>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</si>
  <si>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</si>
  <si>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</si>
  <si>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</si>
  <si>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</si>
  <si>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</si>
  <si>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</si>
  <si>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</si>
  <si>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</si>
  <si>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</si>
  <si>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</si>
  <si>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</si>
  <si>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</si>
  <si>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</si>
  <si>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</si>
  <si>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</si>
  <si>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</si>
  <si>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</si>
  <si>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</si>
  <si>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</si>
  <si>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</si>
  <si>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</si>
  <si>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</si>
  <si>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</si>
  <si>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</si>
  <si>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</si>
  <si>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</si>
  <si>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</si>
  <si>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</si>
  <si>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</si>
  <si>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</si>
  <si>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</si>
  <si>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</si>
  <si>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</si>
  <si>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</si>
  <si>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</si>
  <si>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</si>
  <si>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</si>
  <si>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</si>
  <si>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</si>
  <si>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</si>
  <si>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</si>
  <si>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</si>
  <si>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</si>
  <si>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</si>
  <si>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</si>
  <si>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</si>
  <si>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</si>
  <si>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</si>
  <si>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</si>
  <si>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</si>
  <si>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</si>
  <si>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</si>
  <si>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</si>
  <si>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</si>
  <si>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</si>
  <si>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</si>
  <si>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</si>
  <si>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</si>
  <si>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</si>
  <si>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</si>
  <si>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</si>
  <si>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</si>
  <si>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</si>
  <si>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</si>
  <si>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</si>
  <si>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</si>
  <si>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</si>
  <si>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</si>
  <si>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</si>
  <si>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</si>
  <si>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</si>
  <si>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</si>
  <si>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</si>
  <si>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</si>
  <si>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</si>
  <si>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</si>
  <si>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</si>
  <si>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</si>
  <si>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</si>
  <si>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</si>
  <si>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</si>
  <si>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</si>
  <si>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</si>
  <si>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</si>
  <si>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</si>
  <si>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</si>
  <si>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</si>
  <si>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</si>
  <si>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</si>
  <si>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</si>
  <si>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</si>
  <si>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</si>
  <si>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</si>
  <si>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</si>
  <si>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</si>
  <si>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</si>
  <si>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</si>
  <si>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</si>
  <si>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</si>
  <si>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</si>
  <si>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</si>
  <si>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</si>
  <si>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</si>
  <si>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</si>
  <si>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</si>
  <si>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</si>
  <si>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</si>
  <si>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</si>
  <si>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</si>
  <si>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</si>
  <si>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</si>
  <si>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</si>
  <si>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</si>
  <si>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</si>
  <si>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</si>
  <si>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</si>
  <si>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</si>
  <si>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</si>
  <si>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</si>
  <si>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</si>
  <si>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</si>
  <si>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</si>
  <si>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</si>
  <si>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</si>
  <si>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</si>
  <si>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</si>
  <si>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</si>
  <si>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</si>
  <si>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</si>
  <si>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</si>
  <si>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</si>
  <si>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</si>
  <si>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</si>
  <si>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</si>
  <si>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</si>
  <si>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</si>
  <si>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</si>
  <si>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</si>
  <si>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</si>
  <si>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</si>
  <si>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</si>
  <si>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</si>
  <si>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</si>
  <si>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</si>
  <si>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</si>
  <si>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</si>
  <si>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</si>
  <si>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</si>
  <si>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</si>
  <si>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</si>
  <si>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</si>
  <si>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</si>
  <si>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</si>
  <si>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</si>
  <si>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</si>
  <si>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</si>
  <si>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</si>
  <si>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</si>
  <si>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</si>
  <si>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</si>
  <si>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</si>
  <si>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</si>
  <si>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</si>
  <si>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</si>
  <si>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</si>
  <si>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</si>
  <si>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</si>
  <si>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</si>
  <si>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</si>
  <si>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</si>
  <si>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</si>
  <si>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</si>
  <si>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</si>
  <si>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</si>
  <si>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</si>
  <si>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</si>
  <si>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</si>
  <si>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</si>
  <si>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</si>
  <si>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</si>
  <si>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</si>
  <si>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</si>
  <si>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</si>
  <si>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</si>
  <si>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</si>
  <si>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</si>
  <si>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</si>
  <si>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</si>
  <si>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</si>
  <si>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</si>
  <si>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</si>
  <si>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</si>
  <si>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</si>
  <si>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</si>
  <si>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</si>
  <si>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</si>
  <si>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</si>
  <si>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</si>
  <si>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</si>
  <si>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</si>
  <si>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</si>
  <si>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</si>
  <si>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</si>
  <si>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</si>
  <si>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</si>
  <si>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</si>
  <si>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</si>
  <si>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</si>
  <si>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</si>
  <si>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</si>
  <si>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</si>
  <si>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</si>
  <si>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</si>
  <si>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</si>
  <si>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</si>
  <si>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</si>
  <si>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</si>
  <si>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</si>
  <si>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</si>
  <si>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</si>
  <si>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</si>
  <si>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</si>
  <si>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</si>
  <si>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</si>
  <si>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</si>
  <si>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</si>
  <si>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</si>
  <si>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</si>
  <si>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</si>
  <si>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</si>
  <si>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</si>
  <si>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</si>
  <si>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</si>
  <si>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</si>
  <si>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</si>
  <si>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</si>
  <si>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</si>
  <si>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</si>
  <si>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</si>
  <si>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</si>
  <si>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</si>
  <si>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</si>
  <si>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</si>
  <si>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</si>
  <si>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</si>
  <si>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</si>
  <si>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</si>
  <si>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</si>
  <si>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</si>
  <si>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</si>
  <si>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</si>
  <si>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</si>
  <si>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</si>
  <si>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</si>
  <si>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</si>
  <si>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</si>
  <si>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</si>
  <si>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</si>
  <si>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</si>
  <si>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</si>
  <si>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</si>
  <si>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</si>
  <si>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</si>
  <si>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</si>
  <si>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</si>
  <si>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</si>
  <si>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</si>
  <si>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</si>
  <si>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</si>
  <si>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</si>
  <si>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</si>
  <si>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</si>
  <si>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</si>
  <si>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</si>
  <si>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</si>
  <si>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</si>
  <si>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</si>
  <si>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</si>
  <si>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</si>
  <si>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</si>
  <si>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</si>
  <si>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</si>
  <si>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</si>
  <si>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</si>
  <si>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</si>
  <si>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</si>
  <si>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</si>
  <si>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</si>
  <si>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</si>
  <si>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</si>
  <si>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</si>
  <si>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</si>
  <si>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</si>
  <si>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</si>
  <si>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</si>
  <si>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</si>
  <si>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</si>
  <si>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</si>
  <si>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</si>
  <si>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</si>
  <si>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</si>
  <si>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</si>
  <si>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</si>
  <si>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</si>
  <si>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</si>
  <si>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</si>
  <si>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</si>
  <si>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</si>
  <si>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</si>
  <si>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</si>
  <si>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</si>
  <si>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</si>
  <si>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</si>
  <si>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</si>
  <si>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</si>
  <si>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</si>
  <si>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</si>
  <si>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</si>
  <si>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</si>
  <si>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</si>
  <si>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</si>
  <si>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</si>
  <si>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</si>
  <si>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</si>
  <si>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</si>
  <si>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</si>
  <si>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</si>
  <si>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</si>
  <si>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</si>
  <si>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</si>
  <si>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</si>
  <si>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</si>
  <si>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</si>
  <si>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</si>
  <si>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</si>
  <si>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</si>
  <si>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</si>
  <si>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</si>
  <si>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</si>
  <si>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</si>
  <si>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</si>
  <si>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</si>
  <si>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</si>
  <si>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</si>
  <si>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</si>
  <si>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</si>
  <si>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</si>
  <si>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</si>
  <si>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</si>
  <si>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</si>
  <si>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</si>
  <si>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</si>
  <si>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</si>
  <si>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</si>
  <si>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</si>
  <si>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</si>
  <si>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</si>
  <si>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</si>
  <si>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</si>
  <si>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</si>
  <si>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</si>
  <si>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</si>
  <si>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</si>
  <si>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</si>
  <si>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</si>
  <si>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</si>
  <si>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</si>
  <si>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</si>
  <si>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</si>
  <si>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</si>
  <si>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</si>
  <si>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</si>
  <si>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</si>
  <si>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</si>
  <si>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</si>
  <si>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</si>
  <si>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</si>
  <si>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</si>
  <si>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</si>
  <si>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</si>
  <si>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</si>
  <si>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</si>
  <si>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</si>
  <si>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</si>
  <si>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</si>
  <si>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</si>
  <si>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</si>
  <si>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</si>
  <si>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</si>
  <si>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</si>
  <si>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</si>
  <si>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</si>
  <si>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</si>
  <si>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</si>
  <si>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</si>
  <si>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</si>
  <si>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</si>
  <si>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</si>
  <si>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</si>
  <si>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</si>
  <si>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</si>
  <si>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</si>
  <si>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</si>
  <si>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</si>
  <si>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</si>
  <si>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</si>
  <si>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</si>
  <si>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</si>
  <si>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</si>
  <si>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</si>
  <si>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</si>
  <si>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</si>
  <si>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</si>
  <si>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</si>
  <si>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</si>
  <si>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</si>
  <si>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</si>
  <si>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</si>
  <si>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</si>
  <si>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</si>
  <si>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</si>
  <si>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</si>
  <si>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</si>
  <si>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</si>
  <si>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</si>
  <si>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</si>
  <si>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</si>
  <si>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</si>
  <si>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</si>
  <si>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</si>
  <si>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</si>
  <si>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</si>
  <si>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</si>
  <si>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</si>
  <si>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</si>
  <si>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</si>
  <si>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</si>
  <si>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</si>
  <si>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</si>
  <si>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</si>
  <si>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</si>
  <si>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</si>
  <si>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</si>
  <si>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</si>
  <si>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</si>
  <si>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</si>
  <si>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</si>
  <si>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</si>
  <si>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</si>
  <si>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</si>
  <si>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</si>
  <si>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</si>
  <si>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</si>
  <si>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</si>
  <si>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</si>
  <si>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</si>
  <si>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</si>
  <si>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</si>
  <si>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</si>
  <si>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</si>
  <si>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</si>
  <si>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</si>
  <si>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</si>
  <si>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</si>
  <si>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</si>
  <si>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</si>
  <si>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</si>
  <si>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</si>
  <si>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</si>
  <si>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</si>
  <si>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</si>
  <si>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</si>
  <si>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</si>
  <si>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</si>
  <si>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</si>
  <si>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</si>
  <si>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</si>
  <si>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</si>
  <si>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</si>
  <si>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</si>
  <si>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</si>
  <si>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</si>
  <si>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</si>
  <si>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</si>
  <si>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</si>
  <si>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</si>
  <si>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</si>
  <si>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</si>
  <si>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</si>
  <si>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</si>
  <si>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</si>
  <si>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</si>
  <si>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</si>
  <si>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</si>
  <si>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</si>
  <si>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</si>
  <si>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</si>
  <si>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</si>
  <si>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</si>
  <si>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</si>
  <si>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</si>
  <si>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</si>
  <si>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</si>
  <si>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</si>
  <si>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</si>
  <si>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</si>
  <si>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</si>
  <si>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</si>
  <si>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</si>
  <si>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</si>
  <si>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</si>
  <si>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</si>
  <si>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</si>
  <si>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</si>
  <si>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</si>
  <si>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</si>
  <si>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</si>
  <si>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</si>
  <si>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</si>
  <si>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</si>
  <si>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</si>
  <si>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</si>
  <si>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</si>
  <si>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</si>
  <si>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</si>
  <si>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</si>
  <si>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</si>
  <si>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</si>
  <si>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</si>
  <si>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</si>
  <si>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</si>
  <si>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</si>
  <si>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</si>
  <si>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</si>
  <si>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</si>
  <si>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</si>
  <si>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</si>
  <si>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</si>
  <si>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</si>
  <si>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</si>
  <si>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</si>
  <si>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</si>
  <si>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</si>
  <si>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</si>
  <si>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</si>
  <si>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</si>
  <si>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</si>
  <si>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</si>
  <si>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</si>
  <si>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</si>
  <si>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</si>
  <si>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</si>
  <si>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</si>
  <si>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</si>
  <si>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</si>
  <si>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</si>
  <si>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</si>
  <si>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</si>
  <si>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</si>
  <si>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</si>
  <si>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</si>
  <si>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</si>
  <si>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</si>
  <si>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</si>
  <si>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</si>
  <si>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</si>
  <si>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</si>
  <si>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</si>
  <si>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</si>
  <si>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</si>
  <si>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</si>
  <si>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</si>
  <si>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</si>
  <si>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</si>
  <si>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</si>
  <si>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</si>
  <si>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</si>
  <si>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</si>
  <si>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</si>
  <si>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</si>
  <si>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</si>
  <si>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</si>
  <si>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</si>
  <si>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</si>
  <si>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</si>
  <si>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</si>
  <si>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</si>
  <si>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</si>
  <si>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</si>
  <si>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</si>
  <si>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</si>
  <si>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</si>
  <si>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</si>
  <si>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</si>
  <si>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</si>
  <si>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</si>
  <si>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</si>
  <si>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</si>
  <si>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</si>
  <si>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</si>
  <si>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</si>
  <si>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</si>
  <si>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</si>
  <si>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</si>
  <si>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</si>
  <si>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</si>
  <si>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</si>
  <si>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</si>
  <si>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</si>
  <si>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</si>
  <si>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</si>
  <si>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</si>
  <si>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</si>
  <si>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</si>
  <si>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</si>
  <si>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</si>
  <si>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</si>
  <si>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</si>
  <si>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</si>
  <si>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</si>
  <si>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</si>
  <si>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</si>
  <si>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</si>
  <si>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</si>
  <si>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</si>
  <si>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</si>
  <si>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</si>
  <si>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</si>
  <si>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</si>
  <si>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</si>
  <si>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</si>
  <si>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</si>
  <si>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</si>
  <si>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</si>
  <si>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</si>
  <si>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</si>
  <si>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</si>
  <si>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</si>
  <si>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</si>
  <si>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</si>
  <si>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</si>
  <si>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</si>
  <si>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</si>
  <si>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</si>
  <si>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</si>
  <si>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</si>
  <si>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</si>
  <si>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</si>
  <si>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</si>
  <si>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</si>
  <si>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</si>
  <si>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</si>
  <si>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</si>
  <si>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</si>
  <si>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</si>
  <si>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</si>
  <si>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</si>
  <si>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</si>
  <si>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</si>
  <si>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</si>
  <si>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</si>
  <si>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</si>
  <si>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</si>
  <si>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</si>
  <si>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</si>
  <si>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</si>
  <si>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</si>
  <si>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</si>
  <si>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</si>
  <si>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</si>
  <si>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</si>
  <si>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</si>
  <si>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</si>
  <si>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</si>
  <si>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</si>
  <si>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</si>
  <si>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</si>
  <si>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</si>
  <si>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</si>
  <si>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</si>
  <si>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</si>
  <si>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</si>
  <si>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</si>
  <si>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</si>
  <si>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</si>
  <si>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</si>
  <si>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</si>
  <si>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</si>
  <si>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</si>
  <si>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</si>
  <si>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</si>
  <si>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</si>
  <si>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</si>
  <si>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</si>
  <si>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</si>
  <si>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</si>
  <si>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</si>
  <si>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</si>
  <si>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</si>
  <si>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</si>
  <si>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</si>
  <si>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</si>
  <si>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</si>
  <si>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</si>
  <si>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</si>
  <si>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</si>
  <si>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</si>
  <si>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</si>
  <si>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</si>
  <si>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</si>
  <si>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</si>
  <si>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</si>
  <si>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</si>
  <si>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</si>
  <si>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</si>
  <si>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</si>
  <si>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</si>
  <si>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</si>
  <si>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</si>
  <si>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</si>
  <si>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</si>
  <si>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</si>
  <si>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</si>
  <si>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</si>
  <si>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</si>
  <si>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</si>
  <si>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</si>
  <si>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</si>
  <si>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</si>
  <si>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</si>
  <si>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</si>
  <si>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</si>
  <si>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</si>
  <si>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</si>
  <si>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</si>
  <si>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</si>
  <si>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</si>
  <si>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</si>
  <si>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</si>
  <si>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</si>
  <si>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</si>
  <si>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</si>
  <si>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</si>
  <si>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</si>
  <si>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</si>
  <si>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</si>
  <si>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</si>
  <si>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</si>
  <si>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</si>
  <si>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</si>
  <si>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</si>
  <si>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</si>
  <si>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</si>
  <si>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</si>
  <si>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</si>
  <si>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</si>
  <si>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</si>
  <si>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</si>
  <si>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</si>
  <si>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</si>
  <si>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</si>
  <si>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</si>
  <si>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</si>
  <si>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</si>
  <si>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</si>
  <si>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</si>
  <si>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</si>
  <si>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</si>
  <si>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</si>
  <si>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</si>
  <si>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</si>
  <si>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</si>
  <si>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</si>
  <si>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</si>
  <si>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</si>
  <si>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</si>
  <si>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</si>
  <si>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</si>
  <si>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</si>
  <si>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</si>
  <si>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</si>
  <si>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</si>
  <si>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</si>
  <si>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</si>
  <si>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</si>
  <si>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</si>
  <si>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</si>
  <si>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</si>
  <si>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</si>
  <si>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</si>
  <si>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</si>
  <si>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</si>
  <si>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</si>
  <si>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</si>
  <si>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</si>
  <si>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</si>
  <si>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</si>
  <si>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</si>
  <si>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</si>
  <si>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</si>
  <si>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</si>
  <si>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</si>
  <si>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</si>
  <si>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</si>
  <si>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</si>
  <si>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</si>
  <si>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</si>
  <si>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</si>
  <si>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</si>
  <si>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</si>
  <si>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</si>
  <si>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</si>
  <si>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</si>
  <si>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</si>
  <si>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</si>
  <si>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</si>
  <si>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</si>
  <si>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</si>
  <si>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</si>
  <si>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</si>
  <si>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</si>
  <si>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</si>
  <si>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</si>
  <si>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</si>
  <si>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</si>
  <si>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</si>
  <si>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</si>
  <si>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</si>
  <si>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</si>
  <si>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</si>
  <si>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</si>
  <si>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</si>
  <si>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</si>
  <si>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</si>
  <si>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</si>
  <si>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</si>
  <si>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</si>
  <si>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</si>
  <si>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</si>
  <si>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</si>
  <si>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</si>
  <si>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</si>
  <si>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</si>
  <si>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</si>
  <si>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</si>
  <si>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</si>
  <si>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</si>
  <si>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</si>
  <si>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</si>
  <si>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</si>
  <si>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</si>
  <si>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</si>
  <si>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</si>
  <si>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</si>
  <si>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</si>
  <si>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</si>
  <si>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</si>
  <si>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</si>
  <si>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</si>
  <si>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</si>
  <si>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</si>
  <si>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</si>
  <si>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</si>
  <si>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</si>
  <si>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</si>
  <si>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</si>
  <si>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</si>
  <si>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</si>
  <si>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</si>
  <si>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</si>
  <si>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</si>
  <si>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</si>
  <si>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</si>
  <si>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</si>
  <si>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</si>
  <si>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</si>
  <si>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</si>
  <si>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</si>
  <si>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</si>
  <si>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</si>
  <si>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</si>
  <si>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</si>
  <si>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</si>
  <si>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</si>
  <si>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</si>
  <si>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</si>
  <si>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</si>
  <si>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</si>
  <si>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</si>
  <si>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</si>
  <si>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</si>
  <si>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</si>
  <si>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</si>
  <si>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</si>
  <si>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</si>
  <si>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</si>
  <si>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</si>
  <si>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</si>
  <si>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</si>
  <si>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</si>
  <si>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</si>
  <si>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</si>
  <si>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</si>
  <si>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</si>
  <si>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</si>
  <si>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</si>
  <si>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</si>
  <si>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</si>
  <si>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</si>
  <si>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</si>
  <si>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</si>
  <si>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</si>
  <si>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</si>
  <si>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</si>
  <si>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</si>
  <si>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</si>
  <si>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</si>
  <si>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</si>
  <si>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</si>
  <si>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</si>
  <si>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</si>
  <si>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</si>
  <si>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</si>
  <si>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</si>
  <si>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</si>
  <si>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</si>
  <si>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</si>
  <si>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</si>
  <si>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</si>
  <si>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</si>
  <si>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</si>
  <si>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</si>
  <si>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</si>
  <si>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</si>
  <si>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</si>
  <si>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</si>
  <si>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</si>
  <si>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</si>
  <si>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</si>
  <si>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</si>
  <si>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</si>
  <si>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</si>
  <si>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</si>
  <si>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</si>
  <si>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</si>
  <si>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</si>
  <si>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</si>
  <si>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</si>
  <si>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</si>
  <si>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</si>
  <si>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</si>
  <si>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</si>
  <si>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</si>
  <si>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</si>
  <si>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</si>
  <si>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</si>
  <si>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</si>
  <si>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</si>
  <si>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</si>
  <si>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</si>
  <si>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</si>
  <si>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</si>
  <si>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</si>
  <si>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</si>
  <si>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</si>
  <si>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</si>
  <si>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</si>
  <si>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</si>
  <si>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</si>
  <si>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</si>
  <si>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</si>
  <si>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</si>
  <si>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</si>
  <si>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</si>
  <si>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</si>
  <si>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</si>
  <si>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</si>
  <si>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</si>
  <si>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</si>
  <si>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</si>
  <si>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</si>
  <si>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</si>
  <si>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</si>
  <si>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</si>
  <si>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</si>
  <si>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</si>
  <si>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</si>
  <si>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</si>
  <si>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</si>
  <si>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</si>
  <si>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</si>
  <si>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</si>
  <si>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</si>
  <si>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</si>
  <si>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</si>
  <si>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</si>
  <si>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</si>
  <si>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</si>
  <si>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</si>
  <si>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</si>
  <si>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</si>
  <si>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</si>
  <si>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</si>
  <si>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</si>
  <si>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</si>
  <si>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</si>
  <si>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</si>
  <si>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</si>
  <si>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</si>
  <si>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</si>
  <si>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</si>
  <si>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</si>
  <si>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</si>
  <si>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</si>
  <si>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</si>
  <si>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</si>
  <si>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</si>
  <si>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</si>
  <si>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</si>
  <si>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</si>
  <si>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</si>
  <si>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</si>
  <si>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</si>
  <si>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</si>
  <si>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</si>
  <si>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</si>
  <si>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</si>
  <si>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</si>
  <si>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</si>
  <si>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</si>
  <si>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</si>
  <si>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</si>
  <si>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</si>
  <si>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</si>
  <si>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</si>
  <si>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</si>
  <si>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</si>
  <si>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</si>
  <si>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</si>
  <si>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</si>
  <si>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</si>
  <si>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</si>
  <si>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</si>
  <si>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</si>
  <si>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</si>
  <si>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</si>
  <si>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</si>
  <si>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</si>
  <si>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</si>
  <si>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</si>
  <si>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</si>
  <si>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</si>
  <si>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</si>
  <si>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</si>
  <si>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</si>
  <si>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</si>
  <si>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</si>
  <si>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</si>
  <si>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</si>
  <si>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</si>
  <si>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</si>
  <si>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</si>
  <si>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</si>
  <si>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</si>
  <si>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</si>
  <si>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</si>
  <si>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</si>
  <si>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</si>
  <si>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</si>
  <si>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</si>
  <si>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</si>
  <si>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</si>
  <si>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</si>
  <si>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</si>
  <si>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</si>
  <si>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</si>
  <si>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</si>
  <si>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</si>
  <si>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</si>
  <si>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</si>
  <si>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</si>
  <si>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</si>
  <si>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</si>
  <si>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</si>
  <si>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</si>
  <si>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</si>
  <si>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</si>
  <si>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</si>
  <si>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</si>
  <si>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</si>
  <si>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</si>
  <si>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</si>
  <si>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</si>
  <si>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</si>
  <si>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</si>
  <si>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</si>
  <si>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</si>
  <si>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</si>
  <si>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</si>
  <si>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</si>
  <si>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</si>
  <si>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</si>
  <si>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</si>
  <si>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</si>
  <si>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</si>
  <si>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</si>
  <si>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</si>
  <si>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</si>
  <si>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</si>
  <si>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</si>
  <si>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</si>
  <si>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</si>
  <si>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</si>
  <si>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</si>
  <si>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</si>
  <si>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</si>
  <si>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</si>
  <si>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</si>
  <si>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</si>
  <si>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</si>
  <si>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</si>
  <si>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</si>
  <si>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</si>
  <si>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</si>
  <si>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</si>
  <si>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</si>
  <si>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</si>
  <si>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</si>
  <si>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</si>
  <si>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</si>
  <si>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</si>
  <si>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</si>
  <si>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</si>
  <si>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</si>
  <si>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</si>
  <si>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</si>
  <si>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</si>
  <si>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</si>
  <si>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</si>
  <si>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</si>
  <si>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</si>
  <si>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</si>
  <si>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</si>
  <si>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</si>
  <si>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</si>
  <si>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</si>
  <si>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</si>
  <si>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</si>
  <si>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</si>
  <si>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</si>
  <si>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</si>
  <si>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</si>
  <si>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</si>
  <si>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</si>
  <si>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</si>
  <si>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</si>
  <si>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</si>
  <si>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</si>
  <si>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</si>
  <si>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</si>
  <si>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</si>
  <si>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</si>
  <si>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</si>
  <si>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</si>
  <si>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</si>
  <si>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</si>
  <si>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</si>
  <si>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</si>
  <si>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</si>
  <si>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</si>
  <si>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</si>
  <si>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</si>
  <si>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</si>
  <si>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</si>
  <si>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</si>
  <si>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</si>
  <si>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</si>
  <si>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</si>
  <si>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</si>
  <si>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</si>
  <si>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</si>
  <si>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</si>
  <si>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</si>
  <si>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</si>
  <si>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</si>
  <si>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</si>
  <si>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</si>
  <si>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</si>
  <si>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</si>
  <si>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</si>
  <si>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</si>
  <si>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</si>
  <si>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</si>
  <si>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</si>
  <si>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</si>
  <si>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</si>
  <si>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</si>
  <si>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</si>
  <si>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</si>
  <si>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</si>
  <si>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</si>
  <si>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</si>
  <si>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</si>
  <si>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</si>
  <si>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</si>
  <si>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</si>
  <si>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</si>
  <si>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</si>
  <si>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</si>
  <si>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</si>
  <si>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</si>
  <si>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</si>
  <si>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</si>
  <si>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</si>
  <si>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</si>
  <si>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</si>
  <si>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</si>
  <si>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</si>
  <si>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</si>
  <si>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</si>
  <si>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</si>
  <si>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</si>
  <si>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</si>
  <si>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</si>
  <si>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</si>
  <si>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</si>
  <si>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</si>
  <si>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</si>
  <si>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</si>
  <si>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</si>
  <si>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</si>
  <si>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</si>
  <si>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</si>
  <si>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</si>
  <si>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</si>
  <si>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</si>
  <si>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</si>
  <si>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</si>
  <si>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</si>
  <si>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</si>
  <si>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</si>
  <si>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</si>
  <si>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</si>
  <si>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</si>
  <si>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</si>
  <si>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</si>
  <si>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</si>
  <si>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</si>
  <si>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</si>
  <si>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</si>
  <si>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</si>
  <si>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</si>
  <si>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</si>
  <si>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</si>
  <si>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</si>
  <si>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</si>
  <si>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</si>
  <si>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</si>
  <si>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</si>
  <si>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</si>
  <si>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</si>
  <si>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</si>
  <si>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</si>
  <si>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</si>
  <si>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</si>
  <si>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</si>
  <si>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</si>
  <si>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</si>
  <si>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</si>
  <si>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</si>
  <si>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</si>
  <si>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</si>
  <si>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</si>
  <si>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</si>
  <si>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</si>
  <si>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</si>
  <si>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</si>
  <si>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</si>
  <si>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</si>
  <si>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</si>
  <si>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</si>
  <si>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</si>
  <si>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</si>
  <si>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</si>
  <si>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</si>
  <si>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</si>
  <si>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</si>
  <si>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</si>
  <si>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</si>
  <si>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</si>
  <si>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</si>
  <si>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</si>
  <si>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</si>
  <si>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</si>
  <si>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</si>
  <si>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</si>
  <si>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</si>
  <si>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</si>
  <si>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</si>
  <si>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</si>
  <si>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</si>
  <si>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</si>
  <si>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</si>
  <si>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</si>
  <si>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</si>
  <si>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</si>
  <si>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</si>
  <si>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</si>
  <si>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</si>
  <si>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</si>
  <si>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</si>
  <si>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</si>
  <si>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</si>
  <si>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</si>
  <si>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</si>
  <si>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</si>
  <si>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</si>
  <si>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</si>
  <si>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</si>
  <si>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</si>
  <si>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</si>
  <si>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</si>
  <si>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</si>
  <si>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</si>
  <si>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</si>
  <si>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</si>
  <si>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</si>
  <si>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</si>
  <si>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</si>
  <si>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</si>
  <si>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</si>
  <si>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</si>
  <si>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</si>
  <si>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</si>
  <si>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</si>
  <si>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</si>
  <si>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</si>
  <si>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</si>
  <si>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</si>
  <si>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</si>
  <si>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</si>
  <si>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</si>
  <si>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</si>
  <si>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</si>
  <si>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</si>
  <si>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</si>
  <si>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</si>
  <si>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</si>
  <si>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</si>
  <si>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</si>
  <si>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</si>
  <si>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</si>
  <si>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</si>
  <si>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</si>
  <si>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</si>
  <si>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</si>
  <si>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</si>
  <si>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</si>
  <si>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</si>
  <si>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</si>
  <si>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</si>
  <si>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</si>
  <si>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</si>
  <si>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</si>
  <si>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</si>
  <si>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</si>
  <si>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</si>
  <si>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</si>
  <si>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</si>
  <si>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</si>
  <si>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</si>
  <si>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</si>
  <si>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</si>
  <si>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</si>
  <si>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</si>
  <si>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</si>
  <si>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</si>
  <si>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</si>
  <si>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</si>
  <si>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</si>
  <si>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</si>
  <si>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</si>
  <si>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</si>
  <si>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</si>
  <si>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</si>
  <si>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</si>
  <si>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</si>
  <si>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</si>
  <si>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</si>
  <si>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</si>
  <si>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</si>
  <si>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</si>
  <si>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</si>
  <si>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</si>
  <si>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</si>
  <si>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</si>
  <si>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</si>
  <si>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</si>
  <si>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</si>
  <si>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</si>
  <si>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</si>
  <si>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</si>
  <si>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</si>
  <si>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</si>
  <si>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</si>
  <si>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</si>
  <si>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</si>
  <si>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</si>
  <si>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</si>
  <si>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</si>
  <si>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</si>
  <si>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</si>
  <si>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</si>
  <si>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</si>
  <si>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</si>
  <si>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</si>
  <si>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</si>
  <si>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</si>
  <si>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</si>
  <si>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</si>
  <si>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</si>
  <si>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</si>
  <si>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</si>
  <si>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</si>
  <si>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</si>
  <si>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</si>
  <si>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</si>
  <si>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</si>
  <si>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</si>
  <si>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</si>
  <si>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</si>
  <si>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</si>
  <si>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</si>
  <si>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</si>
  <si>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</si>
  <si>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</si>
  <si>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</si>
  <si>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</si>
  <si>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</si>
  <si>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</si>
  <si>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</si>
  <si>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</si>
  <si>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</si>
  <si>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</si>
  <si>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</si>
  <si>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</si>
  <si>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</si>
  <si>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</si>
  <si>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</si>
  <si>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</si>
  <si>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</si>
  <si>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</si>
  <si>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</si>
  <si>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</si>
  <si>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</si>
  <si>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</si>
  <si>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</si>
  <si>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</si>
  <si>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</si>
  <si>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</si>
  <si>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</si>
  <si>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</si>
  <si>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</si>
  <si>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</si>
  <si>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</si>
  <si>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</si>
  <si>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</si>
  <si>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</si>
  <si>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</si>
  <si>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</si>
  <si>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</si>
  <si>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</si>
  <si>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</si>
  <si>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</si>
  <si>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</si>
  <si>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</si>
  <si>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</si>
  <si>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</si>
  <si>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</si>
  <si>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</si>
  <si>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</si>
  <si>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</si>
  <si>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</si>
  <si>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</si>
  <si>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</si>
  <si>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</si>
  <si>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</si>
  <si>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</si>
  <si>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</si>
  <si>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</si>
  <si>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</si>
  <si>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</si>
  <si>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</si>
  <si>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</si>
  <si>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</si>
  <si>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</si>
  <si>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</si>
  <si>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</si>
  <si>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</si>
  <si>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</si>
  <si>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</si>
  <si>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</si>
  <si>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</si>
  <si>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</si>
  <si>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</si>
  <si>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</si>
  <si>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</si>
  <si>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</si>
  <si>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</si>
  <si>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</si>
  <si>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</si>
  <si>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</si>
  <si>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</si>
  <si>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</si>
  <si>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</si>
  <si>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</si>
  <si>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</si>
  <si>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</si>
  <si>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</si>
  <si>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</si>
  <si>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</si>
  <si>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</si>
  <si>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</si>
  <si>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</si>
  <si>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</si>
  <si>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</si>
  <si>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</si>
  <si>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</si>
  <si>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</si>
  <si>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</si>
  <si>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</si>
  <si>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</si>
  <si>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</si>
  <si>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</si>
  <si>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</si>
  <si>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</si>
  <si>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</si>
  <si>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</si>
  <si>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</si>
  <si>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</si>
  <si>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</si>
  <si>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</si>
  <si>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</si>
  <si>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</si>
  <si>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</si>
  <si>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</si>
  <si>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</si>
  <si>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</si>
  <si>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</si>
  <si>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</si>
  <si>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</si>
  <si>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</si>
  <si>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</si>
  <si>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</si>
  <si>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</si>
  <si>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</si>
  <si>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</si>
  <si>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</si>
  <si>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</si>
  <si>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</si>
  <si>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</si>
  <si>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</si>
  <si>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</si>
  <si>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</si>
  <si>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</si>
  <si>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</si>
  <si>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</si>
  <si>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</si>
  <si>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</si>
  <si>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</si>
  <si>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</si>
  <si>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</si>
  <si>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</si>
  <si>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</si>
  <si>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</si>
  <si>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</si>
  <si>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</si>
  <si>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</si>
  <si>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</si>
  <si>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</si>
  <si>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</si>
  <si>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</si>
  <si>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</si>
  <si>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</si>
  <si>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</si>
  <si>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</si>
  <si>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</si>
  <si>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</si>
  <si>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</si>
  <si>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</si>
  <si>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</si>
  <si>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</si>
  <si>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</si>
  <si>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</si>
  <si>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</si>
  <si>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</si>
  <si>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</si>
  <si>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</si>
  <si>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</si>
  <si>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</si>
  <si>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</si>
  <si>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</si>
  <si>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</si>
  <si>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</si>
  <si>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</si>
  <si>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</si>
  <si>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</si>
  <si>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</si>
  <si>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</si>
  <si>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</si>
  <si>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</si>
  <si>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</si>
  <si>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</si>
  <si>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</si>
  <si>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</si>
  <si>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</si>
  <si>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</si>
  <si>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</si>
  <si>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</si>
  <si>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</si>
  <si>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</si>
  <si>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</si>
  <si>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</si>
  <si>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</si>
  <si>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</si>
  <si>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</si>
  <si>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</si>
  <si>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</si>
  <si>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</si>
  <si>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</si>
  <si>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</si>
  <si>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</si>
  <si>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</si>
  <si>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</si>
  <si>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</si>
  <si>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</si>
  <si>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</si>
  <si>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</si>
  <si>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</si>
  <si>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</si>
  <si>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</si>
  <si>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</si>
  <si>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</si>
  <si>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</si>
  <si>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</si>
  <si>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</si>
  <si>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</si>
  <si>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</si>
  <si>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</si>
  <si>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</si>
  <si>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</si>
  <si>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</si>
  <si>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</si>
  <si>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</si>
  <si>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</si>
  <si>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</si>
  <si>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</si>
  <si>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</si>
  <si>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</si>
  <si>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</si>
  <si>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</si>
  <si>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</si>
  <si>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</si>
  <si>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</si>
  <si>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</si>
  <si>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</si>
  <si>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</si>
  <si>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</si>
  <si>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</si>
  <si>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</si>
  <si>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</si>
  <si>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</si>
  <si>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</si>
  <si>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</si>
  <si>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</si>
  <si>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</si>
  <si>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</si>
  <si>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</si>
  <si>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</si>
  <si>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</si>
  <si>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</si>
  <si>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</si>
  <si>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</si>
  <si>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</si>
  <si>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</si>
  <si>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</si>
  <si>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</si>
  <si>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</si>
  <si>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</si>
  <si>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</si>
  <si>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</si>
  <si>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</si>
  <si>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</si>
  <si>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</si>
  <si>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</si>
  <si>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</si>
  <si>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</si>
  <si>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</si>
  <si>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</si>
  <si>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</si>
  <si>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</si>
  <si>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</si>
  <si>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</si>
  <si>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</si>
  <si>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</si>
  <si>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</si>
  <si>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</si>
  <si>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</si>
  <si>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</si>
  <si>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</si>
  <si>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</si>
  <si>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</si>
  <si>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</si>
  <si>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</si>
  <si>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</si>
  <si>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</si>
  <si>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</si>
  <si>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</si>
  <si>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</si>
  <si>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</si>
  <si>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</si>
  <si>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</si>
  <si>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</si>
  <si>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</si>
  <si>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</si>
  <si>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</si>
  <si>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</si>
  <si>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</si>
  <si>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</si>
  <si>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</si>
  <si>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</si>
  <si>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</si>
  <si>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</si>
  <si>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</si>
  <si>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</si>
  <si>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</si>
  <si>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</si>
  <si>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</si>
  <si>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</si>
  <si>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</si>
  <si>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</si>
  <si>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</si>
  <si>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</si>
  <si>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</si>
  <si>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</si>
  <si>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</si>
  <si>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</si>
  <si>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</si>
  <si>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</si>
  <si>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</si>
  <si>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</si>
  <si>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</si>
  <si>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</si>
  <si>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</si>
  <si>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</si>
  <si>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</si>
  <si>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</si>
  <si>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</si>
  <si>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</si>
  <si>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</si>
  <si>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</si>
  <si>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</si>
  <si>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</si>
  <si>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</si>
  <si>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</si>
  <si>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</si>
  <si>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</si>
  <si>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</si>
  <si>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</si>
  <si>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</si>
  <si>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</si>
  <si>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</si>
  <si>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</si>
  <si>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</si>
  <si>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</si>
  <si>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</si>
  <si>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</si>
  <si>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</si>
  <si>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</si>
  <si>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</si>
  <si>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</si>
  <si>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</si>
  <si>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</si>
  <si>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</si>
  <si>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</si>
  <si>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</si>
  <si>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</si>
  <si>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</si>
  <si>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</si>
  <si>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</si>
  <si>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</si>
  <si>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</si>
  <si>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</si>
  <si>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</si>
  <si>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</si>
  <si>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</si>
  <si>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</si>
  <si>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</si>
  <si>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</si>
  <si>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</si>
  <si>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</si>
  <si>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</si>
  <si>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</si>
  <si>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</si>
  <si>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</si>
  <si>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</si>
  <si>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</si>
  <si>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</si>
  <si>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</si>
  <si>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</si>
  <si>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</si>
  <si>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</si>
  <si>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</si>
  <si>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</si>
  <si>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</si>
  <si>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</si>
  <si>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</si>
  <si>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</si>
  <si>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</si>
  <si>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</si>
  <si>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</si>
  <si>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</si>
  <si>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</si>
  <si>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</si>
  <si>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</si>
  <si>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</si>
  <si>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</si>
  <si>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</si>
  <si>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</si>
  <si>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</si>
  <si>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</si>
  <si>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</si>
  <si>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</si>
  <si>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</si>
  <si>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</si>
  <si>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</si>
  <si>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</si>
  <si>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</si>
  <si>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</si>
  <si>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</si>
  <si>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</si>
  <si>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</si>
  <si>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</si>
  <si>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</si>
  <si>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</si>
  <si>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</si>
  <si>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</si>
  <si>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</si>
  <si>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</si>
  <si>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</si>
  <si>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</si>
  <si>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</si>
  <si>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</si>
  <si>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</si>
  <si>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</si>
  <si>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</si>
  <si>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</si>
  <si>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</si>
  <si>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</si>
  <si>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</si>
  <si>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</si>
  <si>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</si>
  <si>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</si>
  <si>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</si>
  <si>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</si>
  <si>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</si>
  <si>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</si>
  <si>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</si>
  <si>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</si>
  <si>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</si>
  <si>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</si>
  <si>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</si>
  <si>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</si>
  <si>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</si>
  <si>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</si>
  <si>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</si>
  <si>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</si>
  <si>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</si>
  <si>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</si>
  <si>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</si>
  <si>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</si>
  <si>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</si>
  <si>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</si>
  <si>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</si>
  <si>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</si>
  <si>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</si>
  <si>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</si>
  <si>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</si>
  <si>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</si>
  <si>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</si>
  <si>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</si>
  <si>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</si>
  <si>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</si>
  <si>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</si>
  <si>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</si>
  <si>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</si>
  <si>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</si>
  <si>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</si>
  <si>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</si>
  <si>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</si>
  <si>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</si>
  <si>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</si>
  <si>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</si>
  <si>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</si>
  <si>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</si>
  <si>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</si>
  <si>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</si>
  <si>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</si>
  <si>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</si>
  <si>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</si>
  <si>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</si>
  <si>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</si>
  <si>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</si>
  <si>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</si>
  <si>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</si>
  <si>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</si>
  <si>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</si>
  <si>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</si>
  <si>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</si>
  <si>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</si>
  <si>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</si>
  <si>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</si>
  <si>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</si>
  <si>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</si>
  <si>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</si>
  <si>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</si>
  <si>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</si>
  <si>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</si>
  <si>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</si>
  <si>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</si>
  <si>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</si>
  <si>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</si>
  <si>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</si>
  <si>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</si>
  <si>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</si>
  <si>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</si>
  <si>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</si>
  <si>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</si>
  <si>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</si>
  <si>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</si>
  <si>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</si>
  <si>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</si>
  <si>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</si>
  <si>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</si>
  <si>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</si>
  <si>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</si>
  <si>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</si>
  <si>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</si>
  <si>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</si>
  <si>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</si>
  <si>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</si>
  <si>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</si>
  <si>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</si>
  <si>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</si>
  <si>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</si>
  <si>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</si>
  <si>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</si>
  <si>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</si>
  <si>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</si>
  <si>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</si>
  <si>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</si>
  <si>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</si>
  <si>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</si>
  <si>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</si>
  <si>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</si>
  <si>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</si>
  <si>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</si>
  <si>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</si>
  <si>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</si>
  <si>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</si>
  <si>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</si>
  <si>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</si>
  <si>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</si>
  <si>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</si>
  <si>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</si>
  <si>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</si>
  <si>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</si>
  <si>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</si>
  <si>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</si>
  <si>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</si>
  <si>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</si>
  <si>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</si>
  <si>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</si>
  <si>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</si>
  <si>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</si>
  <si>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</si>
  <si>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</si>
  <si>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</si>
  <si>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</si>
  <si>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</si>
  <si>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</si>
  <si>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</si>
  <si>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</si>
  <si>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</si>
  <si>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</si>
  <si>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</si>
  <si>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</si>
  <si>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</si>
  <si>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</si>
  <si>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</si>
  <si>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</si>
  <si>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</si>
  <si>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</si>
  <si>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</si>
  <si>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</si>
  <si>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</si>
  <si>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</si>
  <si>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</si>
  <si>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</si>
  <si>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</si>
  <si>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</si>
  <si>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</si>
  <si>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</si>
  <si>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</si>
  <si>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</si>
  <si>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</si>
  <si>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</si>
  <si>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</si>
  <si>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</si>
  <si>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</si>
  <si>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</si>
  <si>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</si>
  <si>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</si>
  <si>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</si>
  <si>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</si>
  <si>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</si>
  <si>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</si>
  <si>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</si>
  <si>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</si>
  <si>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</si>
  <si>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</si>
  <si>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</si>
  <si>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</si>
  <si>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</si>
  <si>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</si>
  <si>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</si>
  <si>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</si>
  <si>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</si>
  <si>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</si>
  <si>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</si>
  <si>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</si>
  <si>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</si>
  <si>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</si>
  <si>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</si>
  <si>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</si>
  <si>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</si>
  <si>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</si>
  <si>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</si>
  <si>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</si>
  <si>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</si>
  <si>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</si>
  <si>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</si>
  <si>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</si>
  <si>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</si>
  <si>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</si>
  <si>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</si>
  <si>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</si>
  <si>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</si>
  <si>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</si>
  <si>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</si>
  <si>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</si>
  <si>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</si>
  <si>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</si>
  <si>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</si>
  <si>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</si>
  <si>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</si>
  <si>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</si>
  <si>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</si>
  <si>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</si>
  <si>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</si>
  <si>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</si>
  <si>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</si>
  <si>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</si>
  <si>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</si>
  <si>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</si>
  <si>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</si>
  <si>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</si>
  <si>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</si>
  <si>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</si>
  <si>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</si>
  <si>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</si>
  <si>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</si>
  <si>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</si>
  <si>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</si>
  <si>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</si>
  <si>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</si>
  <si>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</si>
  <si>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</si>
  <si>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</si>
  <si>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</si>
  <si>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</si>
  <si>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</si>
  <si>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</si>
  <si>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</si>
  <si>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</si>
  <si>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</si>
  <si>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</si>
  <si>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</si>
  <si>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</si>
  <si>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</si>
  <si>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</si>
  <si>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</si>
  <si>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</si>
  <si>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</si>
  <si>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</si>
  <si>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</si>
  <si>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</si>
  <si>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</si>
  <si>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</si>
  <si>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</si>
  <si>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</si>
  <si>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</si>
  <si>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</si>
  <si>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</si>
  <si>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</si>
  <si>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</si>
  <si>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</si>
  <si>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</si>
  <si>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</si>
  <si>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</si>
  <si>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</si>
  <si>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</si>
  <si>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</si>
  <si>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</si>
  <si>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</si>
  <si>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</si>
  <si>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</si>
  <si>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</si>
  <si>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</si>
  <si>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</si>
  <si>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</si>
  <si>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</si>
  <si>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</si>
  <si>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</si>
  <si>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</si>
  <si>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</si>
  <si>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</si>
  <si>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</si>
  <si>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</si>
  <si>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</si>
  <si>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</si>
  <si>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</si>
  <si>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</si>
  <si>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</si>
  <si>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</si>
  <si>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</si>
  <si>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</si>
  <si>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</si>
  <si>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</si>
  <si>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</si>
  <si>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</si>
  <si>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</si>
  <si>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</si>
  <si>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</si>
  <si>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</si>
  <si>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</si>
  <si>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</si>
  <si>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</si>
  <si>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</si>
  <si>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</si>
  <si>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</si>
  <si>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</si>
  <si>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</si>
  <si>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</si>
  <si>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</si>
  <si>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</si>
  <si>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</si>
  <si>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</si>
  <si>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</si>
  <si>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</si>
  <si>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</si>
  <si>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</si>
  <si>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</si>
  <si>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</si>
  <si>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</si>
  <si>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</si>
  <si>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</si>
  <si>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</si>
  <si>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</si>
  <si>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</si>
  <si>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</si>
  <si>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</si>
  <si>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</si>
  <si>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</si>
  <si>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</si>
  <si>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</si>
  <si>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</si>
  <si>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</si>
  <si>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</si>
  <si>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</si>
  <si>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</si>
  <si>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</si>
  <si>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</si>
  <si>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</si>
  <si>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</si>
  <si>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</si>
  <si>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</si>
  <si>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</si>
  <si>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</si>
  <si>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</si>
  <si>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</si>
  <si>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</si>
  <si>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</si>
  <si>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</si>
  <si>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</si>
  <si>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</si>
  <si>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</si>
  <si>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</si>
  <si>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</si>
  <si>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</si>
  <si>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</si>
  <si>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</si>
  <si>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</si>
  <si>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</si>
  <si>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</si>
  <si>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</si>
  <si>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</si>
  <si>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</si>
  <si>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</si>
  <si>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</si>
  <si>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</si>
  <si>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</si>
  <si>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</si>
  <si>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</si>
  <si>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</si>
  <si>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</si>
  <si>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</si>
  <si>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</si>
  <si>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</si>
  <si>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</si>
  <si>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</si>
  <si>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</si>
  <si>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</si>
  <si>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</si>
  <si>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</si>
  <si>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</si>
  <si>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</si>
  <si>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</si>
  <si>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</si>
  <si>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</si>
  <si>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</si>
  <si>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</si>
  <si>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</si>
  <si>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</si>
  <si>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</si>
  <si>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</si>
  <si>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</si>
  <si>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</si>
  <si>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</si>
  <si>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</si>
  <si>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</si>
  <si>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</si>
  <si>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</si>
  <si>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</si>
  <si>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</si>
  <si>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</si>
  <si>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</si>
  <si>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</si>
  <si>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</si>
  <si>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</si>
  <si>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</si>
  <si>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</si>
  <si>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</si>
  <si>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</si>
  <si>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</si>
  <si>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</si>
  <si>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</si>
  <si>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</si>
  <si>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</si>
  <si>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</si>
  <si>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</si>
  <si>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</si>
  <si>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</si>
  <si>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</si>
  <si>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</si>
  <si>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</si>
  <si>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</si>
  <si>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</si>
  <si>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</si>
  <si>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</si>
  <si>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</si>
  <si>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</si>
  <si>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</si>
  <si>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</si>
  <si>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</si>
  <si>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</si>
  <si>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</si>
  <si>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</si>
  <si>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</si>
  <si>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</si>
  <si>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</si>
  <si>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</si>
  <si>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</si>
  <si>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</si>
  <si>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</si>
  <si>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</si>
  <si>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</si>
  <si>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</si>
  <si>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</si>
  <si>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</si>
  <si>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</si>
  <si>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</si>
  <si>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</si>
  <si>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</si>
  <si>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</si>
  <si>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</si>
  <si>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</si>
  <si>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</si>
  <si>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</si>
  <si>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</si>
  <si>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</si>
  <si>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</si>
  <si>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</si>
  <si>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</si>
  <si>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</si>
  <si>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</si>
  <si>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</si>
  <si>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</si>
  <si>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</si>
  <si>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</si>
  <si>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</si>
  <si>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</si>
  <si>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</si>
  <si>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</si>
  <si>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</si>
  <si>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</si>
  <si>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</si>
  <si>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</si>
  <si>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</si>
  <si>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</si>
  <si>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</si>
  <si>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</si>
  <si>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</si>
  <si>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</si>
  <si>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</si>
  <si>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</si>
  <si>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</si>
  <si>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</si>
  <si>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</si>
  <si>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</si>
  <si>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</si>
  <si>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</si>
  <si>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</si>
  <si>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</si>
  <si>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</si>
  <si>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</si>
  <si>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</si>
  <si>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</si>
  <si>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</si>
  <si>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</si>
  <si>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</si>
  <si>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</si>
  <si>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</si>
  <si>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</si>
  <si>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</si>
  <si>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</si>
  <si>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</si>
  <si>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</si>
  <si>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</si>
  <si>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</si>
  <si>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</si>
  <si>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</si>
  <si>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</si>
  <si>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</si>
  <si>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</si>
  <si>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</si>
  <si>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</si>
  <si>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</si>
  <si>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</si>
  <si>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</si>
  <si>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</si>
  <si>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</si>
  <si>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</si>
  <si>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</si>
  <si>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</si>
  <si>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</si>
  <si>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</si>
  <si>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</si>
  <si>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</si>
  <si>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</si>
  <si>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</si>
  <si>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</si>
  <si>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</si>
  <si>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</si>
  <si>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</si>
  <si>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</si>
  <si>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</si>
  <si>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</si>
  <si>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</si>
  <si>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</si>
  <si>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</si>
  <si>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</si>
  <si>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</si>
  <si>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</si>
  <si>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</si>
  <si>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</si>
  <si>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</si>
  <si>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</si>
  <si>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</si>
  <si>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</si>
  <si>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</si>
  <si>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</si>
  <si>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</si>
  <si>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</si>
  <si>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</si>
  <si>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</si>
  <si>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</si>
  <si>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</si>
  <si>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</si>
  <si>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</si>
  <si>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</si>
  <si>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</si>
  <si>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</si>
  <si>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</si>
  <si>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</si>
  <si>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</si>
  <si>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</si>
  <si>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</si>
  <si>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</si>
  <si>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</si>
  <si>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</si>
  <si>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</si>
  <si>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</si>
  <si>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</si>
  <si>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</si>
  <si>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</si>
  <si>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</si>
  <si>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</si>
  <si>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</si>
  <si>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</si>
  <si>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</si>
  <si>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</si>
  <si>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</si>
  <si>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</si>
  <si>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</si>
  <si>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</si>
  <si>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</si>
  <si>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</si>
  <si>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</si>
  <si>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</si>
  <si>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</si>
  <si>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</si>
  <si>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</si>
  <si>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</si>
  <si>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</si>
  <si>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</si>
  <si>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</si>
  <si>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</si>
  <si>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</si>
  <si>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</si>
  <si>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</si>
  <si>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</si>
  <si>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</si>
  <si>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</si>
  <si>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</si>
  <si>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</si>
  <si>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</si>
  <si>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</si>
  <si>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</si>
  <si>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</si>
  <si>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</si>
  <si>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</si>
  <si>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</si>
  <si>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</si>
  <si>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</si>
  <si>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</si>
  <si>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</si>
  <si>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</si>
  <si>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</si>
  <si>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</si>
  <si>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</si>
  <si>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</si>
  <si>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</si>
  <si>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</si>
  <si>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</si>
  <si>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</si>
  <si>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</si>
  <si>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</si>
  <si>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</si>
  <si>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</si>
  <si>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</si>
  <si>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</si>
  <si>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</si>
  <si>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</si>
  <si>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</si>
  <si>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</si>
  <si>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</si>
  <si>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</si>
  <si>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</si>
  <si>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</si>
  <si>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</si>
  <si>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</si>
  <si>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</si>
  <si>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</si>
  <si>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</si>
  <si>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</si>
  <si>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</si>
  <si>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</si>
  <si>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</si>
  <si>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</si>
  <si>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</si>
  <si>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</si>
  <si>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</si>
  <si>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</si>
  <si>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</si>
  <si>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</si>
  <si>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</si>
  <si>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</si>
  <si>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</si>
  <si>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</si>
  <si>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</si>
  <si>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</si>
  <si>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</si>
  <si>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</si>
  <si>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</si>
  <si>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</si>
  <si>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</si>
  <si>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</si>
  <si>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</si>
  <si>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</si>
  <si>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</si>
  <si>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</si>
  <si>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</si>
  <si>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</si>
  <si>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</si>
  <si>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</si>
  <si>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</si>
  <si>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</si>
  <si>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</si>
  <si>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</si>
  <si>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</si>
  <si>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</si>
  <si>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</si>
  <si>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</si>
  <si>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</si>
  <si>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</si>
  <si>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</si>
  <si>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</si>
  <si>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</si>
  <si>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</si>
  <si>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</si>
  <si>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</si>
  <si>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</si>
  <si>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</si>
  <si>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</si>
  <si>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</si>
  <si>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</si>
  <si>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</si>
  <si>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</si>
  <si>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</si>
  <si>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</si>
  <si>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</si>
  <si>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</si>
  <si>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</si>
  <si>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</si>
  <si>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</si>
  <si>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</si>
  <si>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</si>
  <si>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</si>
  <si>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</si>
  <si>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</si>
  <si>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</si>
  <si>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</si>
  <si>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</si>
  <si>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</si>
  <si>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</si>
  <si>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</si>
  <si>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</si>
  <si>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</si>
  <si>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</si>
  <si>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</si>
  <si>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</si>
  <si>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</si>
  <si>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</si>
  <si>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</si>
  <si>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</si>
  <si>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</si>
  <si>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</si>
  <si>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</si>
  <si>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</si>
  <si>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</si>
  <si>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</si>
  <si>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</si>
  <si>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</si>
  <si>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</si>
  <si>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</si>
  <si>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</si>
  <si>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</si>
  <si>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</si>
  <si>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</si>
  <si>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</si>
  <si>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</si>
  <si>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</si>
  <si>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</si>
  <si>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</si>
  <si>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</si>
  <si>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</si>
  <si>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</si>
  <si>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</si>
  <si>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</si>
  <si>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</si>
  <si>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</si>
  <si>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</si>
  <si>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</si>
  <si>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</si>
  <si>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</si>
  <si>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</si>
  <si>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</si>
  <si>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</si>
  <si>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</si>
  <si>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</si>
  <si>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</si>
  <si>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</si>
  <si>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</si>
  <si>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</si>
  <si>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</si>
  <si>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</si>
  <si>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</si>
  <si>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</si>
  <si>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</si>
  <si>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</si>
  <si>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</si>
  <si>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</si>
  <si>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</si>
  <si>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</si>
  <si>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</si>
  <si>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</si>
  <si>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</si>
  <si>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</si>
  <si>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</si>
  <si>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</si>
  <si>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</si>
  <si>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</si>
  <si>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</si>
  <si>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</si>
  <si>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</si>
  <si>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</si>
  <si>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</si>
  <si>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</si>
  <si>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</si>
  <si>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</si>
  <si>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</si>
  <si>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</si>
  <si>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</si>
  <si>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</si>
  <si>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</si>
  <si>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</si>
  <si>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</si>
  <si>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</si>
  <si>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</si>
  <si>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</si>
  <si>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</si>
  <si>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</si>
  <si>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</si>
  <si>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</si>
  <si>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</si>
  <si>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</si>
  <si>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</si>
  <si>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</si>
  <si>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</si>
  <si>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</si>
  <si>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</si>
  <si>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</si>
  <si>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</si>
  <si>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</si>
  <si>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</si>
  <si>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</si>
  <si>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</si>
  <si>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</si>
  <si>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</si>
  <si>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</si>
  <si>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</si>
  <si>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</si>
  <si>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</si>
  <si>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</si>
  <si>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</si>
  <si>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</si>
  <si>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</si>
  <si>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</si>
  <si>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</si>
  <si>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</si>
  <si>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</si>
  <si>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</si>
  <si>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</si>
  <si>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</si>
  <si>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</si>
  <si>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</si>
  <si>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</si>
  <si>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</si>
  <si>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</si>
  <si>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</si>
  <si>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</si>
  <si>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</si>
  <si>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</si>
  <si>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</si>
  <si>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</si>
  <si>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</si>
  <si>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</si>
  <si>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</si>
  <si>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</si>
  <si>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</si>
  <si>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</si>
  <si>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</si>
  <si>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</si>
  <si>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</si>
  <si>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</si>
  <si>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</si>
  <si>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</si>
  <si>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</si>
  <si>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</si>
  <si>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</si>
  <si>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</si>
  <si>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</si>
  <si>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</si>
  <si>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</si>
  <si>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</si>
  <si>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</si>
  <si>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</si>
  <si>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</si>
  <si>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</si>
  <si>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</si>
  <si>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</si>
  <si>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</si>
  <si>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</si>
  <si>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</si>
  <si>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</si>
  <si>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</si>
  <si>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</si>
  <si>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</si>
  <si>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</si>
  <si>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</si>
  <si>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</si>
  <si>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</si>
  <si>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</si>
  <si>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</si>
  <si>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</si>
  <si>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</si>
  <si>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</si>
  <si>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</si>
  <si>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</si>
  <si>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</si>
  <si>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</si>
  <si>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</si>
  <si>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</si>
  <si>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</si>
  <si>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</si>
  <si>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</si>
  <si>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</si>
  <si>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</si>
  <si>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</si>
  <si>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</si>
  <si>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</si>
  <si>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</si>
  <si>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</si>
  <si>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</si>
  <si>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</si>
  <si>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</si>
  <si>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</si>
  <si>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</si>
  <si>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</si>
  <si>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</si>
  <si>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</si>
  <si>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</si>
  <si>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</si>
  <si>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</si>
  <si>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</si>
  <si>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</si>
  <si>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</si>
  <si>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</si>
  <si>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</si>
  <si>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</si>
  <si>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</si>
  <si>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</si>
  <si>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</si>
  <si>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</si>
  <si>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</si>
  <si>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</si>
  <si>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</si>
  <si>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</si>
  <si>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</si>
  <si>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</si>
  <si>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</si>
  <si>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</si>
  <si>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</si>
  <si>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</si>
  <si>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</si>
  <si>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</si>
  <si>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</si>
  <si>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</si>
  <si>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</si>
  <si>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</si>
  <si>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</si>
  <si>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</si>
  <si>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</si>
  <si>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</si>
  <si>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</si>
  <si>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</si>
  <si>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</si>
  <si>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</si>
  <si>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</si>
  <si>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</si>
  <si>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</si>
  <si>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</si>
  <si>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</si>
  <si>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</si>
  <si>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</si>
  <si>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</si>
  <si>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</si>
  <si>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</si>
  <si>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</si>
  <si>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</si>
  <si>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</si>
  <si>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</si>
  <si>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</si>
  <si>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</si>
  <si>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</si>
  <si>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</si>
  <si>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</si>
  <si>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</si>
  <si>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</si>
  <si>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</si>
  <si>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</si>
  <si>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</si>
  <si>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</si>
  <si>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</si>
  <si>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</si>
  <si>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</si>
  <si>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</si>
  <si>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</si>
  <si>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</si>
  <si>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</si>
  <si>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</si>
  <si>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</si>
  <si>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</si>
  <si>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</si>
  <si>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</si>
  <si>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</si>
  <si>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</si>
  <si>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</si>
  <si>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</si>
  <si>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</si>
  <si>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</si>
  <si>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</si>
  <si>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</si>
  <si>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</si>
  <si>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</si>
  <si>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</si>
  <si>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</si>
  <si>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</si>
  <si>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</si>
  <si>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</si>
  <si>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</si>
  <si>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</si>
  <si>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</si>
  <si>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</si>
  <si>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</si>
  <si>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</si>
  <si>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</si>
  <si>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</si>
  <si>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</si>
  <si>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</si>
  <si>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</si>
  <si>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</si>
  <si>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</si>
  <si>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</si>
  <si>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</si>
  <si>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</si>
  <si>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</si>
  <si>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</si>
  <si>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</si>
  <si>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</si>
  <si>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</si>
  <si>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</si>
  <si>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</si>
  <si>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</si>
  <si>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</si>
  <si>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</si>
  <si>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</si>
  <si>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</si>
  <si>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</si>
  <si>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</si>
  <si>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</si>
  <si>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</si>
  <si>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</si>
  <si>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</si>
  <si>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</si>
  <si>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</si>
  <si>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</si>
  <si>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</si>
  <si>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</si>
  <si>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</si>
  <si>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</si>
  <si>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</si>
  <si>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</si>
  <si>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</si>
  <si>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</si>
  <si>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</si>
  <si>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</si>
  <si>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</si>
  <si>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</si>
  <si>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</si>
  <si>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</si>
  <si>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</si>
  <si>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</si>
  <si>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</si>
  <si>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</si>
  <si>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</si>
  <si>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</si>
  <si>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</si>
  <si>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</si>
  <si>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</si>
  <si>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</si>
  <si>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</si>
  <si>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</si>
  <si>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</si>
  <si>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</si>
  <si>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</si>
  <si>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</si>
  <si>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</si>
  <si>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</si>
  <si>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</si>
  <si>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</si>
  <si>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</si>
  <si>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</si>
  <si>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</si>
  <si>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</si>
  <si>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</si>
  <si>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</si>
  <si>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</si>
  <si>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</si>
  <si>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</si>
  <si>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</si>
  <si>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</si>
  <si>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</si>
  <si>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</si>
  <si>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</si>
  <si>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</si>
  <si>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</si>
  <si>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</si>
  <si>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</si>
  <si>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</si>
  <si>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</si>
  <si>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</si>
  <si>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</si>
  <si>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</si>
  <si>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</si>
  <si>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</si>
  <si>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</si>
  <si>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</si>
  <si>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</si>
  <si>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</si>
  <si>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</si>
  <si>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</si>
  <si>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</si>
  <si>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</si>
  <si>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</si>
  <si>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</si>
  <si>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</si>
  <si>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</si>
  <si>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</si>
  <si>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</si>
  <si>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</si>
  <si>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</si>
  <si>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</si>
  <si>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</si>
  <si>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</si>
  <si>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</si>
  <si>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</si>
  <si>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</si>
  <si>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</si>
  <si>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</si>
  <si>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</si>
  <si>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</si>
  <si>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</si>
  <si>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</si>
  <si>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</si>
  <si>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</si>
  <si>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</si>
  <si>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</si>
  <si>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</si>
  <si>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</si>
  <si>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</si>
  <si>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</si>
  <si>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</si>
  <si>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</si>
  <si>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</si>
  <si>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</si>
  <si>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</si>
  <si>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</si>
  <si>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</si>
  <si>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</si>
  <si>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</si>
  <si>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</si>
  <si>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</si>
  <si>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</si>
  <si>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</si>
  <si>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</si>
  <si>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</si>
  <si>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</si>
  <si>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</si>
  <si>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</si>
  <si>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</si>
  <si>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</si>
  <si>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</si>
  <si>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</si>
  <si>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</si>
  <si>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</si>
  <si>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</si>
  <si>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</si>
  <si>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</si>
  <si>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</si>
  <si>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</si>
  <si>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</si>
  <si>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</si>
  <si>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</si>
  <si>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</si>
  <si>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</si>
  <si>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</si>
  <si>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</si>
  <si>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</si>
  <si>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</si>
  <si>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</si>
  <si>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</si>
  <si>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</si>
  <si>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</si>
  <si>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</si>
  <si>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</si>
  <si>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</si>
  <si>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</si>
  <si>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</si>
  <si>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</si>
  <si>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</si>
  <si>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</si>
  <si>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</si>
  <si>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</si>
  <si>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</si>
  <si>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</si>
  <si>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</si>
  <si>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</si>
  <si>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</si>
  <si>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</si>
  <si>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</si>
  <si>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</si>
  <si>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</si>
  <si>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</si>
  <si>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</si>
  <si>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</si>
  <si>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</si>
  <si>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</si>
  <si>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</si>
  <si>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</si>
  <si>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</si>
  <si>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</si>
  <si>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</si>
  <si>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</si>
  <si>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</si>
  <si>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</si>
  <si>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</si>
  <si>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</si>
  <si>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</si>
  <si>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</si>
  <si>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</si>
  <si>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</si>
  <si>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</si>
  <si>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</si>
  <si>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</si>
  <si>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</si>
  <si>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</si>
  <si>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</si>
  <si>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</si>
  <si>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</si>
  <si>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</si>
  <si>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</si>
  <si>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</si>
  <si>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</si>
  <si>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</si>
  <si>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</si>
  <si>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</si>
  <si>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</si>
  <si>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</si>
  <si>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</si>
  <si>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</si>
  <si>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</si>
  <si>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</si>
  <si>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</si>
  <si>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</si>
  <si>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</si>
  <si>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</si>
  <si>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</si>
  <si>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</si>
  <si>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</si>
  <si>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</si>
  <si>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</si>
  <si>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</si>
  <si>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</si>
  <si>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</si>
  <si>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</si>
  <si>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</si>
  <si>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</si>
  <si>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</si>
  <si>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</si>
  <si>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</si>
  <si>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</si>
  <si>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</si>
  <si>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</si>
  <si>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</si>
  <si>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</si>
  <si>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</si>
  <si>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</si>
  <si>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</si>
  <si>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</si>
  <si>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</si>
  <si>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</si>
  <si>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</si>
  <si>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</si>
  <si>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</si>
  <si>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</si>
  <si>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</si>
  <si>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</si>
  <si>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</si>
  <si>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</si>
  <si>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</si>
  <si>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</si>
  <si>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</si>
  <si>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</si>
  <si>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</si>
  <si>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</si>
  <si>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</si>
  <si>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</si>
  <si>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</si>
  <si>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</si>
  <si>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</si>
  <si>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</si>
  <si>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</si>
  <si>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</si>
  <si>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</si>
  <si>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</si>
  <si>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</si>
  <si>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</si>
  <si>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</si>
  <si>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</si>
  <si>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</si>
  <si>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</si>
  <si>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</si>
  <si>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</si>
  <si>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</si>
  <si>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</si>
  <si>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</si>
  <si>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</si>
  <si>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</si>
  <si>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</si>
  <si>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</si>
  <si>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</si>
  <si>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</si>
  <si>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</si>
  <si>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</si>
  <si>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</si>
  <si>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</si>
  <si>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</si>
  <si>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</si>
  <si>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</si>
  <si>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</si>
  <si>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</si>
  <si>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</si>
  <si>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</si>
  <si>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</si>
  <si>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</si>
  <si>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</si>
  <si>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</si>
  <si>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</si>
  <si>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</si>
  <si>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</si>
  <si>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</si>
  <si>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</si>
  <si>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</si>
  <si>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</si>
  <si>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</si>
  <si>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</si>
  <si>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</si>
  <si>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</si>
  <si>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</si>
  <si>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</si>
  <si>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</si>
  <si>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</si>
  <si>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</si>
  <si>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</si>
  <si>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</si>
  <si>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</si>
  <si>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</si>
  <si>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</si>
  <si>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</si>
  <si>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</si>
  <si>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</si>
  <si>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</si>
  <si>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</si>
  <si>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</si>
  <si>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</si>
  <si>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</si>
  <si>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</si>
  <si>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</si>
  <si>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</si>
  <si>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</si>
  <si>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</si>
  <si>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</si>
  <si>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</si>
  <si>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</si>
  <si>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</si>
  <si>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</si>
  <si>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</si>
  <si>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</si>
  <si>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</si>
  <si>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</si>
  <si>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</si>
  <si>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</si>
  <si>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</si>
  <si>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</si>
  <si>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</si>
  <si>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</si>
  <si>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</si>
  <si>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</si>
  <si>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</si>
  <si>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</si>
  <si>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</si>
  <si>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</si>
  <si>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</si>
  <si>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</si>
  <si>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</si>
  <si>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</si>
  <si>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</si>
  <si>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</si>
  <si>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</si>
  <si>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</si>
  <si>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</si>
  <si>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</si>
  <si>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</si>
  <si>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</si>
  <si>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</si>
  <si>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</si>
  <si>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</si>
  <si>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</si>
  <si>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</si>
  <si>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</si>
  <si>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</si>
  <si>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</si>
  <si>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</si>
  <si>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</si>
  <si>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</si>
  <si>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</si>
  <si>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</si>
  <si>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</si>
  <si>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</si>
  <si>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</si>
  <si>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</si>
  <si>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</si>
  <si>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</si>
  <si>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</si>
  <si>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</si>
  <si>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</si>
  <si>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</si>
  <si>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</si>
  <si>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</si>
  <si>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</si>
  <si>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</si>
  <si>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</si>
  <si>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</si>
  <si>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</si>
  <si>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</si>
  <si>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</si>
  <si>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</si>
  <si>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</si>
  <si>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</si>
  <si>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</si>
  <si>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</si>
  <si>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</si>
  <si>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</si>
  <si>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</si>
  <si>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</si>
  <si>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</si>
  <si>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</si>
  <si>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</si>
  <si>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</si>
  <si>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</si>
  <si>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</si>
  <si>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</si>
  <si>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</si>
  <si>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</si>
  <si>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</si>
  <si>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</si>
  <si>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</si>
  <si>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</si>
  <si>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</si>
  <si>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</si>
  <si>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</si>
  <si>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</si>
  <si>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</si>
  <si>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</si>
  <si>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</si>
  <si>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</si>
  <si>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</si>
  <si>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</si>
  <si>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</si>
  <si>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</si>
  <si>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</si>
  <si>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</si>
  <si>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</si>
  <si>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</si>
  <si>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</si>
  <si>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</si>
  <si>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</si>
  <si>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</si>
  <si>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</si>
  <si>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</si>
  <si>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</si>
  <si>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</si>
  <si>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</si>
  <si>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</si>
  <si>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</si>
  <si>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</si>
  <si>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</si>
  <si>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</si>
  <si>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</si>
  <si>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</si>
  <si>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</si>
  <si>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</si>
  <si>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</si>
  <si>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</si>
  <si>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</si>
  <si>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</si>
  <si>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</si>
  <si>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</si>
  <si>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</si>
  <si>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</si>
  <si>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</si>
  <si>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</si>
  <si>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</si>
  <si>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</si>
  <si>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</si>
  <si>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</si>
  <si>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</si>
  <si>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</si>
  <si>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</si>
  <si>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</si>
  <si>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</si>
  <si>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</si>
  <si>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</si>
  <si>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</si>
  <si>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</si>
  <si>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</si>
  <si>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</si>
  <si>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</si>
  <si>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</si>
  <si>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</si>
  <si>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</si>
  <si>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</si>
  <si>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</si>
  <si>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</si>
  <si>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</si>
  <si>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</si>
  <si>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</si>
  <si>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</si>
  <si>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</si>
  <si>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</si>
  <si>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</si>
  <si>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</si>
  <si>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</si>
  <si>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</si>
  <si>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</si>
  <si>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</si>
  <si>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</si>
  <si>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</si>
  <si>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</si>
  <si>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</si>
  <si>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</si>
  <si>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</si>
  <si>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</si>
  <si>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</si>
  <si>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</si>
  <si>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</si>
  <si>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</si>
  <si>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</si>
  <si>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</si>
  <si>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</si>
  <si>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</si>
  <si>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</si>
  <si>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</si>
  <si>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</si>
  <si>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</si>
  <si>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</si>
  <si>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</si>
  <si>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</si>
  <si>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</si>
  <si>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</si>
  <si>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</si>
  <si>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</si>
  <si>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</si>
  <si>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</si>
  <si>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</si>
  <si>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</si>
  <si>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</si>
  <si>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</si>
  <si>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</si>
  <si>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</si>
  <si>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</si>
  <si>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</si>
  <si>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</si>
  <si>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</si>
  <si>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</si>
  <si>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</si>
  <si>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</si>
  <si>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</si>
  <si>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</si>
  <si>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</si>
  <si>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</si>
  <si>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</si>
  <si>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</si>
  <si>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</si>
  <si>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</si>
  <si>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</si>
  <si>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</si>
  <si>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</si>
  <si>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</si>
  <si>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</si>
  <si>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</si>
  <si>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</si>
  <si>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</si>
  <si>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</si>
  <si>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</si>
  <si>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</si>
  <si>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</si>
  <si>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</si>
  <si>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</si>
  <si>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</si>
  <si>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</si>
  <si>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</si>
  <si>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</si>
  <si>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</si>
  <si>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</si>
  <si>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</si>
  <si>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</si>
  <si>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</si>
  <si>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</si>
  <si>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</si>
  <si>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</si>
  <si>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</si>
  <si>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</si>
  <si>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</si>
  <si>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</si>
  <si>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</si>
  <si>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</si>
  <si>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</si>
  <si>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</si>
  <si>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</si>
  <si>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</si>
  <si>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</si>
  <si>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</si>
  <si>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</si>
  <si>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</si>
  <si>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</si>
  <si>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</si>
  <si>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</si>
  <si>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</si>
  <si>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</si>
  <si>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</si>
  <si>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</si>
  <si>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</si>
  <si>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</si>
  <si>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</si>
  <si>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</si>
  <si>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</si>
  <si>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</si>
  <si>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</si>
  <si>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</si>
  <si>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</si>
  <si>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</si>
  <si>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</si>
  <si>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</si>
  <si>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</si>
  <si>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</si>
  <si>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</si>
  <si>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</si>
  <si>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</si>
  <si>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</si>
  <si>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</si>
  <si>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</si>
  <si>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</si>
  <si>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</si>
  <si>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</si>
  <si>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</si>
  <si>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</si>
  <si>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</si>
  <si>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</si>
  <si>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</si>
  <si>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</si>
  <si>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</si>
  <si>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</si>
  <si>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</si>
  <si>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</si>
  <si>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</si>
  <si>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</si>
  <si>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</si>
  <si>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</si>
  <si>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</si>
  <si>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</si>
  <si>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</si>
  <si>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</si>
  <si>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</si>
  <si>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</si>
  <si>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</si>
  <si>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</si>
  <si>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</si>
  <si>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</si>
  <si>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</si>
  <si>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</si>
  <si>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</si>
  <si>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</si>
  <si>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</si>
  <si>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</si>
  <si>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</si>
  <si>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</si>
  <si>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</si>
  <si>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</si>
  <si>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</si>
  <si>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</si>
  <si>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</si>
  <si>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</si>
  <si>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</si>
  <si>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</si>
  <si>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</si>
  <si>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</si>
  <si>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</si>
  <si>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</si>
  <si>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</si>
  <si>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</si>
  <si>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</si>
  <si>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</si>
  <si>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</si>
  <si>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</si>
  <si>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</si>
  <si>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</si>
  <si>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</si>
  <si>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</si>
  <si>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</si>
  <si>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</si>
  <si>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</si>
  <si>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</si>
  <si>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</si>
  <si>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</si>
  <si>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</si>
  <si>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</si>
  <si>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</si>
  <si>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</si>
  <si>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</si>
  <si>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</si>
  <si>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</si>
  <si>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</si>
  <si>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</si>
  <si>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</si>
  <si>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</si>
  <si>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</si>
  <si>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</si>
  <si>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</si>
  <si>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</si>
  <si>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</si>
  <si>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</si>
  <si>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</si>
  <si>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</si>
  <si>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</si>
  <si>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</si>
  <si>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</si>
  <si>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</si>
  <si>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</si>
  <si>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</si>
  <si>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</si>
  <si>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</si>
  <si>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</si>
  <si>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</si>
  <si>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</si>
  <si>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</si>
  <si>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</si>
  <si>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</si>
  <si>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</si>
  <si>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</si>
  <si>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</si>
  <si>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</si>
  <si>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</si>
  <si>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</si>
  <si>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</si>
  <si>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</si>
  <si>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</si>
  <si>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</si>
  <si>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</si>
  <si>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</si>
  <si>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</si>
  <si>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</si>
  <si>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</si>
  <si>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</si>
  <si>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</si>
  <si>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</si>
  <si>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</si>
  <si>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</si>
  <si>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</si>
  <si>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</si>
  <si>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</si>
  <si>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</si>
  <si>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</si>
  <si>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</si>
  <si>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</si>
  <si>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</si>
  <si>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</si>
  <si>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</si>
  <si>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</si>
  <si>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</si>
  <si>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</si>
  <si>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</si>
  <si>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</si>
  <si>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</si>
  <si>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</si>
  <si>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</si>
  <si>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</si>
  <si>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</si>
  <si>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</si>
  <si>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</si>
  <si>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</si>
  <si>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</si>
  <si>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</si>
  <si>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</si>
  <si>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</si>
  <si>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</si>
  <si>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</si>
  <si>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</si>
  <si>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</si>
  <si>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</si>
  <si>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</si>
  <si>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</si>
  <si>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</si>
  <si>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</si>
  <si>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</si>
  <si>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</si>
  <si>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</si>
  <si>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</si>
  <si>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</si>
  <si>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</si>
  <si>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</si>
  <si>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</si>
  <si>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</si>
  <si>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</si>
  <si>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</si>
  <si>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</si>
  <si>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</si>
  <si>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</si>
  <si>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</si>
  <si>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</si>
  <si>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</si>
  <si>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</si>
  <si>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</si>
  <si>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</si>
  <si>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</si>
  <si>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</si>
  <si>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</si>
  <si>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</si>
  <si>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</si>
  <si>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</si>
  <si>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</si>
  <si>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</si>
  <si>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</si>
  <si>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</si>
  <si>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</si>
  <si>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</si>
  <si>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</si>
  <si>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</si>
  <si>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</si>
  <si>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</si>
  <si>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</si>
  <si>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</si>
  <si>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</si>
  <si>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</si>
  <si>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</si>
  <si>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</si>
  <si>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</si>
  <si>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</si>
  <si>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</si>
  <si>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</si>
  <si>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</si>
  <si>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</si>
  <si>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</si>
  <si>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</si>
  <si>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</si>
  <si>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</si>
  <si>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</si>
  <si>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</si>
  <si>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</si>
  <si>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</si>
  <si>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</si>
  <si>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</si>
  <si>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</si>
  <si>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</si>
  <si>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</si>
  <si>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</si>
  <si>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</si>
  <si>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</si>
  <si>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</si>
  <si>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</si>
  <si>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</si>
  <si>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</si>
  <si>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</si>
  <si>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</si>
  <si>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</si>
  <si>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</si>
  <si>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</si>
  <si>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</si>
  <si>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</si>
  <si>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</si>
  <si>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</si>
  <si>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</si>
  <si>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</si>
  <si>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</si>
  <si>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</si>
  <si>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</si>
  <si>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</si>
  <si>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</si>
  <si>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</si>
  <si>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</si>
  <si>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</si>
  <si>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</si>
  <si>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</si>
  <si>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</si>
  <si>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</si>
  <si>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</si>
  <si>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</si>
  <si>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</si>
  <si>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</si>
  <si>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</si>
  <si>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</si>
  <si>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</si>
  <si>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</si>
  <si>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</si>
  <si>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</si>
  <si>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</si>
  <si>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</si>
  <si>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</si>
  <si>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</si>
  <si>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</si>
  <si>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</si>
  <si>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</si>
  <si>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</si>
  <si>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</si>
  <si>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</si>
  <si>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</si>
  <si>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</si>
  <si>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</si>
  <si>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</si>
  <si>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</si>
  <si>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</si>
  <si>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</si>
  <si>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</si>
  <si>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</si>
  <si>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</si>
  <si>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</si>
  <si>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</si>
  <si>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</si>
  <si>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</si>
  <si>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</si>
  <si>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</si>
  <si>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</si>
  <si>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</si>
  <si>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</si>
  <si>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</si>
  <si>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</si>
  <si>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</si>
  <si>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</si>
  <si>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</si>
  <si>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</si>
  <si>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</si>
  <si>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</si>
  <si>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</si>
  <si>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</si>
  <si>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</si>
  <si>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</si>
  <si>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</si>
  <si>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</si>
  <si>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</si>
  <si>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</si>
  <si>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</si>
  <si>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</si>
  <si>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</si>
  <si>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</si>
  <si>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</si>
  <si>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</si>
  <si>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</si>
  <si>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</si>
  <si>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</si>
  <si>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</si>
  <si>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</si>
  <si>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</si>
  <si>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</si>
  <si>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</si>
  <si>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</si>
  <si>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</si>
  <si>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</si>
  <si>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</si>
  <si>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</si>
  <si>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</si>
  <si>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</si>
  <si>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</si>
  <si>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</si>
  <si>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</si>
  <si>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</si>
  <si>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</si>
  <si>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</si>
  <si>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</si>
  <si>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</si>
  <si>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</si>
  <si>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</si>
  <si>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</si>
  <si>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</si>
  <si>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</si>
  <si>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</si>
  <si>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</si>
  <si>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</si>
  <si>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</si>
  <si>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</si>
  <si>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</si>
  <si>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</si>
  <si>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</si>
  <si>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</si>
  <si>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</si>
  <si>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</si>
  <si>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</si>
  <si>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</si>
  <si>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</si>
  <si>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</si>
  <si>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</si>
  <si>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</si>
  <si>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</si>
  <si>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</si>
  <si>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</si>
  <si>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</si>
  <si>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</si>
  <si>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</si>
  <si>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</si>
  <si>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</si>
  <si>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</si>
  <si>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</si>
  <si>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</si>
  <si>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</si>
  <si>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</si>
  <si>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</si>
  <si>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</si>
  <si>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</si>
  <si>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</si>
  <si>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</si>
  <si>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</si>
  <si>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</si>
  <si>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</si>
  <si>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</si>
  <si>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</si>
  <si>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</si>
  <si>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</si>
  <si>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</si>
  <si>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</si>
  <si>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</si>
  <si>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</si>
  <si>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</si>
  <si>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</si>
  <si>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</si>
  <si>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</si>
  <si>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</si>
  <si>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</si>
  <si>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</si>
  <si>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</si>
  <si>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</si>
  <si>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</si>
  <si>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</si>
  <si>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</si>
  <si>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</si>
  <si>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</si>
  <si>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</si>
  <si>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</si>
  <si>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</si>
  <si>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</si>
  <si>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</si>
  <si>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</si>
  <si>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</si>
  <si>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</si>
  <si>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</si>
  <si>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</si>
  <si>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</si>
  <si>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</si>
  <si>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</si>
  <si>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</si>
  <si>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</si>
  <si>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</si>
  <si>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</si>
  <si>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</si>
  <si>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</si>
  <si>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</si>
  <si>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</si>
  <si>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</si>
  <si>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</si>
  <si>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</si>
  <si>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</si>
  <si>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</si>
  <si>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</si>
  <si>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</si>
  <si>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</si>
  <si>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</si>
  <si>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</si>
  <si>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</si>
  <si>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</si>
  <si>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</si>
  <si>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</si>
  <si>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</si>
  <si>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</si>
  <si>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</si>
  <si>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</si>
  <si>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</si>
  <si>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</si>
  <si>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</si>
  <si>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</si>
  <si>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</si>
  <si>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</si>
  <si>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</si>
  <si>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</si>
  <si>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</si>
  <si>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</si>
  <si>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</si>
  <si>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</si>
  <si>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</si>
  <si>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</si>
  <si>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</si>
  <si>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</si>
  <si>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</si>
  <si>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</si>
  <si>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</si>
  <si>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</si>
  <si>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</si>
  <si>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</si>
  <si>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</si>
  <si>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</si>
  <si>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</si>
  <si>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</si>
  <si>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</si>
  <si>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</si>
  <si>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</si>
  <si>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</si>
  <si>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</si>
  <si>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</si>
  <si>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</si>
  <si>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</si>
  <si>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</si>
  <si>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</si>
  <si>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</si>
  <si>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</si>
  <si>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</si>
  <si>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</si>
  <si>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</si>
  <si>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</si>
  <si>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</si>
  <si>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</si>
  <si>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</si>
  <si>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</si>
  <si>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</si>
  <si>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</si>
  <si>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</si>
  <si>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</si>
  <si>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</si>
  <si>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</si>
  <si>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</si>
  <si>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</si>
  <si>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</si>
  <si>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</si>
  <si>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</si>
  <si>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</si>
  <si>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</si>
  <si>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</si>
  <si>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</si>
  <si>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</si>
  <si>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</si>
  <si>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</si>
  <si>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</si>
  <si>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</si>
  <si>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</si>
  <si>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</si>
  <si>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</si>
  <si>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</si>
  <si>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</si>
  <si>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</si>
  <si>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</si>
  <si>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</si>
  <si>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</si>
  <si>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</si>
  <si>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</si>
  <si>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</si>
  <si>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</si>
  <si>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</si>
  <si>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</si>
  <si>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</si>
  <si>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</si>
  <si>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</si>
  <si>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</si>
  <si>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</si>
  <si>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</si>
  <si>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</si>
  <si>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</si>
  <si>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</si>
  <si>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</si>
  <si>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</si>
  <si>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</si>
  <si>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</si>
  <si>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</si>
  <si>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</si>
  <si>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</si>
  <si>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</si>
  <si>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</si>
  <si>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</si>
  <si>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</si>
  <si>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</si>
  <si>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</si>
  <si>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</si>
  <si>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</si>
  <si>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</si>
  <si>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</si>
  <si>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</si>
  <si>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</si>
  <si>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</si>
  <si>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</si>
  <si>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</si>
  <si>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</si>
  <si>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</si>
  <si>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</si>
  <si>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</si>
  <si>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</si>
  <si>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</si>
  <si>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</si>
  <si>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</si>
  <si>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</si>
  <si>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</si>
  <si>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</si>
  <si>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</si>
  <si>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</si>
  <si>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</si>
  <si>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</si>
  <si>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</si>
  <si>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</si>
  <si>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</si>
  <si>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</si>
  <si>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</si>
  <si>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</si>
  <si>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</si>
  <si>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</si>
  <si>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</si>
  <si>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</si>
  <si>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</si>
  <si>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</si>
  <si>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</si>
  <si>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</si>
  <si>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</si>
  <si>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</si>
  <si>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</si>
  <si>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</si>
  <si>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</si>
  <si>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</si>
  <si>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</si>
  <si>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</si>
  <si>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</si>
  <si>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</si>
  <si>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</si>
  <si>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</si>
  <si>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</si>
  <si>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</si>
  <si>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</si>
  <si>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</si>
  <si>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</si>
  <si>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</si>
  <si>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</si>
  <si>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</si>
  <si>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</si>
  <si>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</si>
  <si>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</si>
  <si>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</si>
  <si>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</si>
  <si>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</si>
  <si>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</si>
  <si>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</si>
  <si>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</si>
  <si>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</si>
  <si>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</si>
  <si>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</si>
  <si>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</si>
  <si>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</si>
  <si>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</si>
  <si>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</si>
  <si>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</si>
  <si>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</si>
  <si>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</si>
  <si>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</si>
  <si>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</si>
  <si>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</si>
  <si>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</si>
  <si>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</si>
  <si>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</si>
  <si>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</si>
  <si>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</si>
  <si>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</si>
  <si>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</si>
  <si>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</si>
  <si>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</si>
  <si>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</si>
  <si>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</si>
  <si>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</si>
  <si>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</si>
  <si>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</si>
  <si>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</si>
  <si>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</si>
  <si>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</si>
  <si>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</si>
  <si>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</si>
  <si>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</si>
  <si>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</si>
  <si>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</si>
  <si>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</si>
  <si>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</si>
  <si>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</si>
  <si>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</si>
  <si>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</si>
  <si>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</si>
  <si>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</si>
  <si>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</si>
  <si>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</si>
  <si>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</si>
  <si>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</si>
  <si>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</si>
  <si>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</si>
  <si>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</si>
  <si>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</si>
  <si>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</si>
  <si>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</si>
  <si>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</si>
  <si>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</si>
  <si>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</si>
  <si>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</si>
  <si>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</si>
  <si>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</si>
  <si>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</si>
  <si>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</si>
  <si>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</si>
  <si>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</si>
  <si>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</si>
  <si>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</si>
  <si>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</si>
  <si>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</si>
  <si>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</si>
  <si>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</si>
  <si>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</si>
  <si>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</si>
  <si>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</si>
  <si>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</si>
  <si>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</si>
  <si>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</si>
  <si>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</si>
  <si>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</si>
  <si>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</si>
  <si>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</si>
  <si>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</si>
  <si>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</si>
  <si>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</si>
  <si>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</si>
  <si>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</si>
  <si>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</si>
  <si>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</si>
  <si>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</si>
  <si>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</si>
  <si>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</si>
  <si>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</si>
  <si>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</si>
  <si>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</si>
  <si>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</si>
  <si>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</si>
  <si>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</si>
  <si>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</si>
  <si>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</si>
  <si>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</si>
  <si>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</si>
  <si>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</si>
  <si>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</si>
  <si>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</si>
  <si>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</si>
  <si>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</si>
  <si>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</si>
  <si>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</si>
  <si>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</si>
  <si>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</si>
  <si>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</si>
  <si>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</si>
  <si>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</si>
  <si>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</si>
  <si>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</si>
  <si>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</si>
  <si>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</si>
  <si>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</si>
  <si>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</si>
  <si>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</si>
  <si>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</si>
  <si>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</si>
  <si>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</si>
  <si>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</si>
  <si>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</si>
  <si>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</si>
  <si>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</si>
  <si>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</si>
  <si>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</si>
  <si>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</si>
  <si>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</si>
  <si>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</si>
  <si>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</si>
  <si>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</si>
  <si>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</si>
  <si>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</si>
  <si>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</si>
  <si>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</si>
  <si>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</si>
  <si>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</si>
  <si>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</si>
  <si>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</si>
  <si>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</si>
  <si>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</si>
  <si>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</si>
  <si>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</si>
  <si>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</si>
  <si>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</si>
  <si>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</si>
  <si>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</si>
  <si>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</si>
  <si>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</si>
  <si>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</si>
  <si>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</si>
  <si>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</si>
  <si>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</si>
  <si>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</si>
  <si>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</si>
  <si>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</si>
  <si>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</si>
  <si>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</si>
  <si>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</si>
  <si>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</si>
  <si>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</si>
  <si>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</si>
  <si>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</si>
  <si>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</si>
  <si>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</si>
  <si>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</si>
  <si>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</si>
  <si>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</si>
  <si>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</si>
  <si>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</si>
  <si>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</si>
  <si>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</si>
  <si>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</si>
  <si>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</si>
  <si>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</si>
  <si>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</si>
  <si>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</si>
  <si>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</si>
  <si>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</si>
  <si>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</si>
  <si>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</si>
  <si>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</si>
  <si>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</si>
  <si>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</si>
  <si>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</si>
  <si>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</si>
  <si>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</si>
  <si>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</si>
  <si>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</si>
  <si>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</si>
  <si>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</si>
  <si>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</si>
  <si>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</si>
  <si>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</si>
  <si>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</si>
  <si>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</si>
  <si>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</si>
  <si>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</si>
  <si>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</si>
  <si>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</si>
  <si>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</si>
  <si>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</si>
  <si>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</si>
  <si>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</si>
  <si>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</si>
  <si>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</si>
  <si>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</si>
  <si>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</si>
  <si>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</si>
  <si>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</si>
  <si>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</si>
  <si>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</si>
  <si>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</si>
  <si>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</si>
  <si>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</si>
  <si>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</si>
  <si>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</si>
  <si>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</si>
  <si>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</si>
  <si>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</si>
  <si>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</si>
  <si>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</si>
  <si>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</si>
  <si>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</si>
  <si>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</si>
  <si>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</si>
  <si>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</si>
  <si>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</si>
  <si>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</si>
  <si>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</si>
  <si>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</si>
  <si>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</si>
  <si>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</si>
  <si>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</si>
  <si>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</si>
  <si>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</si>
  <si>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</si>
  <si>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</si>
  <si>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</si>
  <si>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</si>
  <si>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</si>
  <si>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</si>
  <si>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</si>
  <si>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</si>
  <si>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</si>
  <si>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</si>
  <si>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</si>
  <si>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</si>
  <si>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</si>
  <si>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</si>
  <si>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</si>
  <si>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</si>
  <si>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</si>
  <si>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</si>
  <si>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</si>
  <si>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</si>
  <si>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</si>
  <si>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</si>
  <si>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</si>
  <si>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</si>
  <si>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</si>
  <si>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</si>
  <si>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</si>
  <si>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</si>
  <si>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</si>
  <si>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</si>
  <si>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</si>
  <si>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</si>
  <si>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</si>
  <si>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</si>
  <si>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</si>
  <si>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</si>
  <si>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</si>
  <si>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</si>
  <si>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</si>
  <si>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</si>
  <si>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</si>
  <si>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</si>
  <si>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</si>
  <si>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</si>
  <si>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</si>
  <si>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</si>
  <si>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</si>
  <si>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</si>
  <si>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</si>
  <si>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</si>
  <si>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</si>
  <si>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</si>
  <si>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</si>
  <si>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</si>
  <si>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</si>
  <si>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</si>
  <si>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</si>
  <si>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</si>
  <si>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</si>
  <si>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</si>
  <si>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</si>
  <si>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</si>
  <si>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</si>
  <si>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</si>
  <si>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</si>
  <si>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</si>
  <si>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</si>
  <si>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</si>
  <si>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</si>
  <si>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</si>
  <si>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</si>
  <si>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</si>
  <si>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</si>
  <si>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</si>
  <si>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</si>
  <si>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</si>
  <si>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</si>
  <si>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</si>
  <si>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</si>
  <si>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</si>
  <si>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</si>
  <si>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</si>
  <si>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</si>
  <si>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</si>
  <si>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</si>
  <si>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</si>
  <si>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</si>
  <si>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</si>
  <si>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</si>
  <si>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</si>
  <si>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</si>
  <si>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</si>
  <si>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</si>
  <si>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</si>
  <si>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</si>
  <si>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</si>
  <si>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</si>
  <si>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</si>
  <si>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</si>
  <si>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</si>
  <si>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</si>
  <si>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</si>
  <si>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</si>
  <si>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</si>
  <si>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</si>
  <si>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</si>
  <si>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</si>
  <si>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</si>
  <si>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</si>
  <si>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</si>
  <si>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</si>
  <si>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</si>
  <si>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</si>
  <si>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</si>
  <si>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</si>
  <si>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</si>
  <si>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</si>
  <si>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</si>
  <si>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</si>
  <si>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</si>
  <si>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</si>
  <si>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</si>
  <si>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</si>
  <si>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</si>
  <si>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</si>
  <si>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</si>
  <si>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</si>
  <si>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</si>
  <si>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</si>
  <si>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</si>
  <si>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</si>
  <si>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</si>
  <si>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</si>
  <si>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</si>
  <si>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</si>
  <si>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</si>
  <si>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</si>
  <si>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</si>
  <si>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</si>
  <si>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</si>
  <si>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</si>
  <si>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</si>
  <si>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</si>
  <si>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</si>
  <si>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</si>
  <si>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</si>
  <si>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</si>
  <si>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</si>
  <si>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</si>
  <si>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</si>
  <si>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</si>
  <si>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</si>
  <si>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</si>
  <si>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</si>
  <si>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</si>
  <si>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</si>
  <si>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</si>
  <si>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</si>
  <si>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</si>
  <si>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</si>
  <si>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</si>
  <si>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</si>
  <si>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</si>
  <si>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</si>
  <si>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</si>
  <si>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</si>
  <si>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</si>
  <si>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</si>
  <si>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</si>
  <si>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</si>
  <si>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</si>
  <si>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</si>
  <si>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</si>
  <si>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</si>
  <si>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</si>
  <si>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</si>
  <si>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</si>
  <si>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</si>
  <si>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</si>
  <si>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</si>
  <si>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</si>
  <si>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</si>
  <si>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</si>
  <si>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</si>
  <si>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</si>
  <si>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</si>
  <si>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</si>
  <si>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</si>
  <si>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</si>
  <si>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</si>
  <si>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</si>
  <si>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</si>
  <si>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</si>
  <si>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</si>
  <si>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</si>
  <si>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</si>
  <si>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</si>
  <si>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</si>
  <si>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</si>
  <si>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</si>
  <si>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</si>
  <si>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</si>
  <si>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</si>
  <si>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</si>
  <si>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</si>
  <si>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</si>
  <si>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</si>
  <si>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</si>
  <si>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</si>
  <si>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</si>
  <si>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</si>
  <si>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</si>
  <si>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</si>
  <si>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</si>
  <si>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</si>
  <si>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</si>
  <si>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</si>
  <si>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</si>
  <si>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</si>
  <si>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</si>
  <si>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</si>
  <si>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</si>
  <si>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</si>
  <si>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</si>
  <si>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</si>
  <si>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</si>
  <si>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</si>
  <si>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</si>
  <si>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</si>
  <si>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</si>
  <si>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</si>
  <si>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</si>
  <si>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</si>
  <si>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</si>
  <si>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</si>
  <si>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</si>
  <si>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</si>
  <si>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</si>
  <si>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</si>
  <si>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</si>
  <si>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</si>
  <si>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</si>
  <si>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</si>
  <si>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</si>
  <si>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</si>
  <si>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</si>
  <si>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</si>
  <si>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</si>
  <si>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</si>
  <si>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</si>
  <si>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</si>
  <si>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</si>
  <si>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</si>
  <si>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</si>
  <si>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</si>
  <si>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</si>
  <si>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</si>
  <si>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</si>
  <si>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</si>
  <si>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</si>
  <si>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</si>
  <si>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</si>
  <si>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</si>
  <si>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</si>
  <si>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</si>
  <si>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</si>
  <si>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</si>
  <si>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</si>
  <si>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</si>
  <si>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</si>
  <si>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</si>
  <si>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</si>
  <si>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</si>
  <si>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</si>
  <si>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</si>
  <si>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</si>
  <si>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</si>
  <si>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</si>
  <si>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</si>
  <si>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</si>
  <si>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</si>
  <si>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</si>
  <si>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</si>
  <si>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</si>
  <si>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</si>
  <si>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</si>
  <si>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</si>
  <si>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</si>
  <si>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</si>
  <si>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</si>
  <si>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</si>
  <si>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</si>
  <si>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</si>
  <si>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</si>
  <si>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</si>
  <si>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</si>
  <si>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</si>
  <si>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</si>
  <si>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</si>
  <si>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</si>
  <si>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</si>
  <si>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</si>
  <si>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</si>
  <si>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</si>
  <si>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</si>
  <si>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</si>
  <si>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</si>
  <si>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</si>
  <si>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</si>
  <si>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</si>
  <si>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</si>
  <si>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</si>
  <si>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</si>
  <si>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</si>
  <si>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</si>
  <si>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</si>
  <si>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</si>
  <si>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</si>
  <si>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</si>
  <si>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</si>
  <si>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</si>
  <si>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</si>
  <si>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</si>
  <si>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</si>
  <si>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</si>
  <si>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</si>
  <si>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</si>
  <si>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</si>
  <si>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</si>
  <si>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</si>
  <si>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</si>
  <si>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</si>
  <si>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</si>
  <si>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</si>
  <si>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</si>
  <si>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</si>
  <si>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</si>
  <si>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</si>
  <si>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</si>
  <si>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</si>
  <si>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</si>
  <si>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</si>
  <si>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</si>
  <si>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</si>
  <si>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</si>
  <si>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</si>
  <si>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</si>
  <si>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</si>
  <si>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</si>
  <si>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</si>
  <si>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</si>
  <si>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</si>
  <si>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</si>
  <si>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</si>
  <si>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</si>
  <si>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</si>
  <si>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</si>
  <si>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</si>
  <si>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</si>
  <si>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</si>
  <si>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</si>
  <si>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</si>
  <si>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</si>
  <si>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</si>
  <si>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</si>
  <si>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</si>
  <si>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</si>
  <si>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</si>
  <si>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</si>
  <si>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</si>
  <si>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</si>
  <si>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</si>
  <si>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</si>
  <si>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</si>
  <si>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</si>
  <si>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</si>
  <si>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</si>
  <si>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</si>
  <si>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</si>
  <si>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</si>
  <si>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</si>
  <si>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</si>
  <si>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</si>
  <si>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</si>
  <si>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</si>
  <si>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</si>
  <si>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</si>
  <si>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</si>
  <si>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</si>
  <si>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</si>
  <si>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</si>
  <si>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</si>
  <si>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</si>
  <si>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</si>
  <si>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</si>
  <si>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</si>
  <si>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</si>
  <si>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</si>
  <si>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</si>
  <si>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</si>
  <si>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</si>
  <si>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</si>
  <si>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</si>
  <si>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</si>
  <si>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</si>
  <si>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</si>
  <si>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</si>
  <si>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</si>
  <si>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</si>
  <si>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</si>
  <si>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</si>
  <si>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</si>
  <si>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</si>
  <si>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</si>
  <si>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</si>
  <si>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</si>
  <si>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</si>
  <si>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</si>
  <si>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</si>
  <si>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</si>
  <si>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</si>
  <si>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</si>
  <si>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</si>
  <si>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</si>
  <si>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</si>
  <si>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</si>
  <si>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</si>
  <si>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</si>
  <si>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</si>
  <si>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</si>
  <si>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</si>
  <si>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</si>
  <si>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</si>
  <si>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</si>
  <si>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</si>
  <si>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</si>
  <si>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</si>
  <si>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</si>
  <si>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</si>
  <si>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</si>
  <si>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</si>
  <si>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</si>
  <si>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</si>
  <si>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</si>
  <si>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</si>
  <si>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</si>
  <si>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</si>
  <si>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</si>
  <si>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</si>
  <si>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</si>
  <si>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</si>
  <si>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</si>
  <si>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</si>
  <si>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</si>
  <si>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</si>
  <si>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</si>
  <si>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</si>
  <si>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</si>
  <si>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</si>
  <si>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</si>
  <si>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</si>
  <si>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</si>
  <si>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</si>
  <si>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</si>
  <si>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</si>
  <si>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</si>
  <si>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</si>
  <si>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</si>
  <si>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</si>
  <si>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</si>
  <si>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</si>
  <si>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</si>
  <si>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</si>
  <si>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</si>
  <si>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</si>
  <si>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</si>
  <si>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</si>
  <si>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</si>
  <si>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</si>
  <si>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</si>
  <si>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</si>
  <si>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</si>
  <si>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</si>
  <si>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</si>
  <si>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</si>
  <si>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</si>
  <si>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</si>
  <si>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</si>
  <si>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</si>
  <si>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</si>
  <si>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</si>
  <si>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</si>
  <si>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</si>
  <si>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</si>
  <si>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</si>
  <si>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</si>
  <si>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</si>
  <si>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</si>
  <si>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</si>
  <si>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</si>
  <si>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</si>
  <si>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</si>
  <si>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</si>
  <si>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</si>
  <si>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</si>
  <si>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</si>
  <si>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</si>
  <si>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</si>
  <si>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</si>
  <si>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</si>
  <si>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</si>
  <si>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</si>
  <si>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</si>
  <si>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</si>
  <si>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</si>
  <si>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</si>
  <si>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</si>
  <si>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</si>
  <si>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</si>
  <si>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</si>
  <si>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</si>
  <si>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</si>
  <si>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</si>
  <si>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</si>
  <si>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</si>
  <si>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</si>
  <si>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</si>
  <si>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</si>
  <si>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</si>
  <si>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</si>
  <si>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</si>
  <si>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</si>
  <si>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</si>
  <si>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</si>
  <si>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</si>
  <si>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</si>
  <si>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</si>
  <si>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</si>
  <si>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</si>
  <si>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</si>
  <si>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</si>
  <si>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</si>
  <si>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</si>
  <si>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</si>
  <si>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</si>
  <si>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</si>
  <si>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</si>
  <si>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</si>
  <si>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</si>
  <si>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</si>
  <si>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</si>
  <si>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</si>
  <si>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</si>
  <si>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</si>
  <si>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</si>
  <si>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</si>
  <si>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</si>
  <si>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</si>
  <si>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</si>
  <si>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</si>
  <si>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</si>
  <si>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</si>
  <si>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</si>
  <si>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</si>
  <si>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</si>
  <si>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</si>
  <si>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</si>
  <si>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</si>
  <si>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</si>
  <si>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</si>
  <si>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</si>
  <si>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</si>
  <si>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</si>
  <si>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</si>
  <si>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</si>
  <si>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</si>
  <si>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</si>
  <si>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</si>
  <si>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</si>
  <si>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</si>
  <si>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</si>
  <si>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</si>
  <si>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</si>
  <si>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</si>
  <si>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</si>
  <si>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</si>
  <si>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</si>
  <si>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</si>
  <si>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</si>
  <si>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</si>
  <si>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</si>
  <si>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</si>
  <si>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</si>
  <si>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</si>
  <si>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</si>
  <si>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</si>
  <si>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</si>
  <si>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</si>
  <si>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</si>
  <si>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</si>
  <si>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</si>
  <si>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</si>
  <si>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</si>
  <si>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</si>
  <si>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</si>
  <si>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</si>
  <si>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</si>
  <si>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</si>
  <si>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</si>
  <si>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</si>
  <si>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</si>
  <si>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</si>
  <si>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</si>
  <si>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</si>
  <si>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</si>
  <si>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</si>
  <si>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</si>
  <si>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</si>
  <si>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</si>
  <si>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</si>
  <si>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</si>
  <si>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</si>
  <si>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</si>
  <si>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</si>
  <si>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</si>
  <si>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</si>
  <si>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</si>
  <si>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</si>
  <si>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</si>
  <si>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</si>
  <si>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</si>
  <si>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</si>
  <si>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</si>
  <si>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</si>
  <si>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</si>
  <si>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</si>
  <si>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</si>
  <si>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</si>
  <si>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</si>
  <si>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</si>
  <si>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</si>
  <si>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</si>
  <si>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</si>
  <si>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</si>
  <si>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</si>
  <si>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</si>
  <si>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</si>
  <si>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</si>
  <si>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</si>
  <si>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</si>
  <si>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</si>
  <si>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</si>
  <si>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</si>
  <si>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</si>
  <si>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</si>
  <si>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</si>
  <si>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</si>
  <si>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</si>
  <si>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</si>
  <si>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</si>
  <si>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</si>
  <si>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</si>
  <si>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</si>
  <si>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</si>
  <si>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</si>
  <si>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</si>
  <si>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</si>
  <si>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</si>
  <si>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</si>
  <si>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</si>
  <si>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</si>
  <si>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</si>
  <si>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</si>
  <si>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</si>
  <si>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</si>
  <si>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</si>
  <si>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</si>
  <si>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</si>
  <si>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</si>
  <si>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</si>
  <si>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</si>
  <si>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</si>
  <si>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</si>
  <si>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</si>
  <si>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</si>
  <si>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</si>
  <si>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</si>
  <si>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</si>
  <si>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</si>
  <si>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</si>
  <si>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</si>
  <si>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</si>
  <si>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</si>
  <si>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</si>
  <si>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</si>
  <si>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</si>
  <si>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</si>
  <si>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</si>
  <si>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</si>
  <si>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</si>
  <si>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</si>
  <si>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</si>
  <si>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</si>
  <si>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</si>
  <si>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</si>
  <si>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</si>
  <si>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</si>
  <si>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</si>
  <si>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</si>
  <si>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</si>
  <si>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</si>
  <si>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</si>
  <si>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</si>
  <si>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</si>
  <si>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</si>
  <si>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</si>
  <si>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</si>
  <si>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</si>
  <si>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</si>
  <si>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</si>
  <si>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</si>
  <si>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</si>
  <si>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</si>
  <si>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</si>
  <si>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</si>
  <si>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</si>
  <si>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</si>
  <si>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</si>
  <si>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</si>
  <si>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</si>
  <si>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</si>
  <si>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</si>
  <si>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</si>
  <si>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</si>
  <si>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</si>
  <si>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</si>
  <si>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</si>
  <si>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</si>
  <si>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</si>
  <si>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</si>
  <si>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</si>
  <si>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</si>
  <si>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</si>
  <si>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</si>
  <si>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</si>
  <si>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</si>
  <si>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</si>
  <si>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</si>
  <si>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</si>
  <si>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</si>
  <si>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</si>
  <si>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</si>
  <si>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</si>
  <si>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</si>
  <si>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</si>
  <si>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</si>
  <si>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</si>
  <si>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</si>
  <si>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</si>
  <si>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</si>
  <si>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</si>
  <si>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</si>
  <si>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</si>
  <si>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</si>
  <si>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</si>
  <si>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</si>
  <si>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</si>
  <si>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</si>
  <si>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</si>
  <si>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</si>
  <si>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</si>
  <si>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</si>
  <si>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</si>
  <si>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</si>
  <si>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</si>
  <si>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</si>
  <si>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</si>
  <si>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</si>
  <si>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</si>
  <si>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</si>
  <si>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</si>
  <si>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</si>
  <si>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</si>
  <si>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</si>
  <si>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</si>
  <si>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</si>
  <si>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</si>
  <si>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</si>
  <si>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</si>
  <si>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</si>
  <si>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</si>
  <si>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</si>
  <si>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</si>
  <si>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</si>
  <si>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</si>
  <si>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</si>
  <si>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</si>
  <si>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</si>
  <si>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</si>
  <si>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</si>
  <si>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</si>
  <si>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</si>
  <si>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</si>
  <si>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</si>
  <si>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</si>
  <si>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</si>
  <si>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</si>
  <si>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</si>
  <si>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</si>
  <si>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</si>
  <si>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</si>
  <si>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</si>
  <si>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</si>
  <si>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</si>
  <si>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</si>
  <si>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</si>
  <si>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</si>
  <si>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</si>
  <si>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</si>
  <si>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</si>
  <si>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</si>
  <si>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</si>
  <si>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</si>
  <si>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</si>
  <si>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</si>
  <si>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</si>
  <si>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</si>
  <si>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</si>
  <si>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</si>
  <si>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</si>
  <si>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</si>
  <si>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</si>
  <si>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</si>
  <si>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</si>
  <si>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</si>
  <si>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</si>
  <si>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</si>
  <si>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</si>
  <si>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</si>
  <si>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</si>
  <si>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</si>
  <si>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</si>
  <si>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</si>
  <si>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</si>
  <si>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</si>
  <si>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</si>
  <si>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</si>
  <si>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</si>
  <si>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</si>
  <si>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</si>
  <si>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</si>
  <si>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</si>
  <si>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</si>
  <si>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</si>
  <si>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</si>
  <si>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</si>
  <si>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</si>
  <si>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</si>
  <si>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</si>
  <si>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</si>
  <si>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</si>
  <si>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</si>
  <si>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</si>
  <si>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</si>
  <si>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</si>
  <si>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</si>
  <si>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</si>
  <si>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</si>
  <si>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</si>
  <si>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</si>
  <si>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</si>
  <si>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</si>
  <si>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</si>
  <si>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</si>
  <si>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</si>
  <si>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</si>
  <si>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</si>
  <si>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</si>
  <si>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</si>
  <si>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</si>
  <si>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</si>
  <si>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</si>
  <si>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</si>
  <si>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</si>
  <si>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</si>
  <si>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</si>
  <si>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</si>
  <si>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</si>
  <si>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</si>
  <si>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</si>
  <si>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</si>
  <si>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</si>
  <si>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</si>
  <si>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</si>
  <si>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</si>
  <si>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</si>
  <si>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</si>
  <si>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</si>
  <si>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</si>
  <si>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</si>
  <si>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</si>
  <si>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</si>
  <si>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</si>
  <si>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</si>
  <si>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</si>
  <si>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</si>
  <si>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</si>
  <si>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</si>
  <si>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</si>
  <si>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</si>
  <si>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</si>
  <si>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</si>
  <si>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</si>
  <si>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</si>
  <si>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</si>
  <si>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</si>
  <si>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</si>
  <si>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</si>
  <si>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</si>
  <si>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</si>
  <si>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</si>
  <si>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</si>
  <si>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</si>
  <si>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</si>
  <si>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</si>
  <si>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</si>
  <si>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</si>
  <si>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</si>
  <si>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</si>
  <si>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</si>
  <si>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</si>
  <si>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</si>
  <si>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</si>
  <si>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</si>
  <si>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</si>
  <si>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</si>
  <si>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</si>
  <si>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</si>
  <si>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</si>
  <si>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</si>
  <si>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</si>
  <si>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</si>
  <si>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</si>
  <si>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</si>
  <si>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</si>
  <si>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</si>
  <si>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</si>
  <si>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</si>
  <si>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</si>
  <si>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</si>
  <si>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</si>
  <si>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</si>
  <si>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</si>
  <si>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</si>
  <si>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</si>
  <si>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</si>
  <si>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</si>
  <si>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</si>
  <si>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</si>
  <si>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</si>
  <si>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</si>
  <si>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</si>
  <si>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</si>
  <si>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</si>
  <si>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</si>
  <si>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</si>
  <si>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</si>
  <si>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</si>
  <si>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</si>
  <si>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</si>
  <si>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</si>
  <si>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</si>
  <si>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</si>
  <si>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</si>
  <si>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</si>
  <si>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</si>
  <si>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</si>
  <si>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</si>
  <si>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</si>
  <si>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</si>
  <si>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</si>
  <si>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</si>
  <si>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</si>
  <si>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</si>
  <si>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</si>
  <si>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</si>
  <si>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</si>
  <si>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</si>
  <si>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</si>
  <si>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</si>
  <si>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</si>
  <si>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</si>
  <si>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</si>
  <si>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</si>
  <si>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</si>
  <si>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</si>
  <si>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</si>
  <si>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</si>
  <si>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</si>
  <si>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</si>
  <si>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</si>
  <si>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</si>
  <si>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</si>
  <si>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</si>
  <si>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</si>
  <si>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</si>
  <si>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</si>
  <si>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</si>
  <si>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</si>
  <si>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</si>
  <si>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</si>
  <si>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</si>
  <si>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</si>
  <si>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</si>
  <si>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</si>
  <si>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</si>
  <si>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</si>
  <si>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</si>
  <si>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</si>
  <si>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</si>
  <si>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</si>
  <si>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</si>
  <si>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</si>
  <si>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</si>
  <si>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</si>
  <si>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</si>
  <si>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</si>
  <si>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</si>
  <si>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</si>
  <si>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</si>
  <si>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</si>
  <si>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</si>
  <si>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</si>
  <si>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</si>
  <si>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</si>
  <si>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</si>
  <si>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</si>
  <si>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</si>
  <si>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</si>
  <si>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</si>
  <si>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</si>
  <si>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</si>
  <si>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</si>
  <si>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</si>
  <si>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</si>
  <si>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</si>
  <si>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</si>
  <si>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</si>
  <si>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</si>
  <si>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</si>
  <si>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</si>
  <si>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</si>
  <si>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</si>
  <si>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</si>
  <si>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</si>
  <si>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</si>
  <si>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</si>
  <si>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</si>
  <si>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</si>
  <si>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</si>
  <si>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</si>
  <si>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</si>
  <si>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</si>
  <si>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</si>
  <si>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</si>
  <si>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</si>
  <si>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</si>
  <si>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</si>
  <si>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</si>
  <si>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</si>
  <si>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</si>
  <si>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</si>
  <si>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</si>
  <si>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</si>
  <si>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</si>
  <si>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</si>
  <si>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</si>
  <si>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</si>
  <si>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</si>
  <si>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</si>
  <si>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</si>
  <si>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</si>
  <si>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</si>
  <si>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</si>
  <si>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</si>
  <si>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</si>
  <si>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</si>
  <si>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</si>
  <si>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</si>
  <si>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</si>
  <si>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</si>
  <si>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</si>
  <si>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</si>
  <si>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</si>
  <si>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</si>
  <si>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</si>
  <si>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</si>
  <si>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</si>
  <si>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</si>
  <si>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</si>
  <si>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</si>
  <si>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</si>
  <si>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</si>
  <si>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</si>
  <si>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</si>
  <si>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</si>
  <si>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</si>
  <si>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</si>
  <si>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</si>
  <si>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</si>
  <si>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</si>
  <si>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</si>
  <si>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</si>
  <si>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</si>
  <si>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</si>
  <si>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</si>
  <si>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</si>
  <si>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</si>
  <si>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</si>
  <si>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</si>
  <si>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</si>
  <si>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</si>
  <si>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</si>
  <si>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</si>
  <si>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</si>
  <si>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</si>
  <si>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</si>
  <si>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</si>
  <si>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</si>
  <si>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</si>
  <si>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</si>
  <si>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</si>
  <si>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</si>
  <si>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</si>
  <si>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</si>
  <si>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</si>
  <si>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</si>
  <si>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</si>
  <si>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</si>
  <si>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</si>
  <si>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</si>
  <si>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</si>
  <si>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</si>
  <si>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</si>
  <si>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</si>
  <si>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</si>
  <si>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</si>
  <si>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</si>
  <si>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</si>
  <si>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</si>
  <si>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</si>
  <si>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</si>
  <si>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</si>
  <si>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</si>
  <si>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</si>
  <si>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</si>
  <si>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</si>
  <si>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</si>
  <si>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</si>
  <si>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</si>
  <si>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</si>
  <si>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</si>
  <si>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</si>
  <si>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</si>
  <si>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</si>
  <si>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</si>
  <si>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</si>
  <si>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</si>
  <si>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</si>
  <si>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</si>
  <si>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</si>
  <si>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</si>
  <si>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</si>
  <si>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</si>
  <si>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</si>
  <si>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</si>
  <si>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</si>
  <si>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</si>
  <si>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</si>
  <si>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</si>
  <si>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</si>
  <si>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</si>
  <si>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</si>
  <si>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</si>
  <si>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</si>
  <si>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</si>
  <si>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</si>
  <si>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</si>
  <si>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</si>
  <si>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</si>
  <si>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</si>
  <si>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</si>
  <si>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</si>
  <si>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</si>
  <si>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</si>
  <si>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</si>
  <si>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</si>
  <si>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</si>
  <si>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</si>
  <si>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</si>
  <si>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</si>
  <si>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</si>
  <si>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</si>
  <si>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</si>
  <si>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</si>
  <si>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</si>
  <si>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</si>
  <si>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</si>
  <si>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</si>
  <si>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</si>
  <si>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</si>
  <si>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</si>
  <si>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</si>
  <si>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</si>
  <si>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</si>
  <si>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</si>
  <si>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</si>
  <si>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</si>
  <si>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</si>
  <si>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</si>
  <si>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</si>
  <si>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</si>
  <si>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</si>
  <si>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</si>
  <si>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</si>
  <si>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</si>
  <si>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</si>
  <si>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</si>
  <si>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</si>
  <si>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</si>
  <si>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</si>
  <si>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</si>
  <si>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</si>
  <si>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</si>
  <si>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</si>
  <si>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</si>
  <si>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</si>
  <si>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</si>
  <si>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</si>
  <si>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</si>
  <si>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</si>
  <si>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</si>
  <si>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</si>
  <si>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</si>
  <si>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</si>
  <si>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</si>
  <si>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</si>
  <si>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</si>
  <si>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</si>
  <si>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</si>
  <si>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</si>
  <si>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</si>
  <si>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</si>
  <si>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</si>
  <si>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</si>
  <si>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</si>
  <si>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</si>
  <si>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</si>
  <si>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</si>
  <si>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</si>
  <si>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</si>
  <si>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</si>
  <si>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</si>
  <si>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</si>
  <si>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</si>
  <si>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</si>
  <si>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</si>
  <si>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</si>
  <si>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</si>
  <si>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</si>
  <si>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</si>
  <si>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</si>
  <si>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</si>
  <si>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</si>
  <si>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</si>
  <si>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</si>
  <si>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</si>
  <si>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</si>
  <si>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</si>
  <si>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</si>
  <si>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</si>
  <si>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</si>
  <si>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</si>
  <si>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</si>
  <si>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</si>
  <si>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</si>
  <si>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</si>
  <si>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</si>
  <si>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</si>
  <si>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</si>
  <si>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</si>
  <si>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</si>
  <si>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</si>
  <si>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</si>
  <si>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</si>
  <si>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</si>
  <si>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</si>
  <si>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</si>
  <si>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</si>
  <si>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</si>
  <si>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</si>
  <si>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</si>
  <si>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</si>
  <si>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</si>
  <si>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</si>
  <si>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</si>
  <si>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</si>
  <si>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</si>
  <si>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</si>
  <si>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</si>
  <si>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</si>
  <si>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</si>
  <si>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</si>
  <si>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</si>
  <si>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</si>
  <si>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</si>
  <si>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</si>
  <si>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</si>
  <si>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</si>
  <si>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</si>
  <si>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</si>
  <si>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</si>
  <si>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</si>
  <si>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</si>
  <si>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</si>
  <si>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</si>
  <si>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</si>
  <si>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</si>
  <si>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</si>
  <si>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</si>
  <si>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</si>
  <si>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</si>
  <si>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</si>
  <si>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</si>
  <si>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</si>
  <si>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</si>
  <si>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</si>
  <si>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</si>
  <si>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</si>
  <si>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</si>
  <si>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</si>
  <si>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</si>
  <si>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</si>
  <si>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</si>
  <si>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</si>
  <si>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</si>
  <si>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</si>
  <si>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</si>
  <si>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</si>
  <si>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</si>
  <si>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</si>
  <si>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</si>
  <si>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</si>
  <si>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</si>
  <si>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</si>
  <si>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</si>
  <si>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</si>
  <si>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</si>
  <si>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</si>
  <si>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</si>
  <si>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</si>
  <si>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</si>
  <si>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</si>
  <si>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</si>
  <si>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</si>
  <si>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</si>
  <si>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</si>
  <si>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</si>
  <si>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</si>
  <si>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</si>
  <si>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</si>
  <si>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</si>
  <si>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</si>
  <si>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</si>
  <si>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</si>
  <si>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</si>
  <si>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</si>
  <si>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</si>
  <si>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</si>
  <si>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</si>
  <si>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</si>
  <si>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</si>
  <si>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</si>
  <si>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</si>
  <si>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</si>
  <si>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</si>
  <si>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</si>
  <si>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</si>
  <si>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</si>
  <si>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</si>
  <si>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</si>
  <si>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</si>
  <si>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</si>
  <si>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</si>
  <si>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</si>
  <si>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</si>
  <si>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</si>
  <si>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</si>
  <si>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</si>
  <si>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</si>
  <si>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</si>
  <si>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</si>
  <si>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</si>
  <si>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</si>
  <si>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</si>
  <si>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</si>
  <si>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</si>
  <si>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</si>
  <si>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</si>
  <si>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</si>
  <si>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</si>
  <si>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</si>
  <si>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</si>
  <si>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</si>
  <si>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</si>
  <si>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</si>
  <si>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</si>
  <si>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</si>
  <si>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</si>
  <si>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</si>
  <si>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</si>
  <si>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</si>
  <si>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</si>
  <si>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</si>
  <si>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</si>
  <si>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</si>
  <si>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</si>
  <si>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</si>
  <si>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</si>
  <si>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</si>
  <si>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</si>
  <si>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</si>
  <si>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</si>
  <si>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</si>
  <si>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</si>
  <si>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</si>
  <si>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</si>
  <si>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</si>
  <si>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</si>
  <si>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</si>
  <si>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</si>
  <si>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</si>
  <si>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</si>
  <si>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</si>
  <si>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</si>
  <si>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</si>
  <si>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</si>
  <si>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</si>
  <si>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</si>
  <si>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</si>
  <si>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</si>
  <si>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</si>
  <si>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</si>
  <si>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</si>
  <si>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</si>
  <si>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</si>
  <si>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</si>
  <si>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</si>
  <si>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</si>
  <si>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</si>
  <si>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</si>
  <si>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</si>
  <si>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</si>
  <si>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</si>
  <si>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</si>
  <si>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</si>
  <si>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</si>
  <si>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</si>
  <si>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</si>
  <si>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</si>
  <si>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</si>
  <si>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</si>
  <si>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</si>
  <si>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</si>
  <si>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</si>
  <si>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</si>
  <si>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</si>
  <si>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</si>
  <si>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</si>
  <si>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</si>
  <si>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</si>
  <si>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</si>
  <si>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</si>
  <si>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</si>
  <si>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</si>
  <si>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</si>
  <si>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</si>
  <si>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</si>
  <si>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</si>
  <si>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</si>
  <si>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</si>
  <si>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</si>
  <si>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</si>
  <si>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</si>
  <si>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</si>
  <si>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</si>
  <si>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</si>
  <si>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</si>
  <si>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</si>
  <si>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</si>
  <si>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</si>
  <si>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</si>
  <si>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</si>
  <si>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</si>
  <si>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</si>
  <si>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</si>
  <si>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</si>
  <si>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</si>
  <si>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</si>
  <si>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</si>
  <si>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</si>
  <si>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</si>
  <si>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</si>
  <si>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</si>
  <si>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</si>
  <si>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</si>
  <si>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</si>
  <si>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</si>
  <si>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</si>
  <si>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</si>
  <si>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</si>
  <si>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</si>
  <si>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</si>
  <si>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</si>
  <si>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</si>
  <si>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</si>
  <si>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</si>
  <si>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</si>
  <si>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</si>
  <si>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</si>
  <si>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</si>
  <si>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</si>
  <si>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</si>
  <si>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</si>
  <si>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</si>
  <si>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</si>
  <si>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</si>
  <si>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</si>
  <si>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</si>
  <si>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</si>
  <si>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</si>
  <si>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</si>
  <si>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</si>
  <si>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</si>
  <si>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</si>
  <si>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</si>
  <si>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</si>
  <si>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</si>
  <si>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</si>
  <si>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</si>
  <si>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</si>
  <si>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</si>
  <si>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</si>
  <si>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</si>
  <si>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</si>
  <si>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</si>
  <si>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</si>
  <si>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</si>
  <si>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</si>
  <si>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</si>
  <si>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</si>
  <si>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</si>
  <si>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</si>
  <si>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</si>
  <si>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</si>
  <si>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</si>
  <si>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</si>
  <si>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</si>
  <si>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</si>
  <si>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</si>
  <si>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</si>
  <si>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</si>
  <si>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</si>
  <si>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</si>
  <si>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</si>
  <si>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</si>
  <si>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</si>
  <si>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</si>
  <si>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</si>
  <si>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</si>
  <si>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</si>
  <si>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</si>
  <si>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</si>
  <si>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</si>
  <si>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</si>
  <si>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</si>
  <si>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</si>
  <si>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</si>
  <si>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</si>
  <si>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</si>
  <si>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</si>
  <si>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</si>
  <si>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</si>
  <si>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</si>
  <si>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</si>
  <si>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</si>
  <si>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</si>
  <si>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</si>
  <si>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</si>
  <si>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</si>
  <si>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</si>
  <si>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</si>
  <si>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</si>
  <si>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</si>
  <si>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</si>
  <si>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</si>
  <si>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</si>
  <si>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</si>
  <si>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</si>
  <si>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</si>
  <si>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</si>
  <si>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</si>
  <si>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</si>
  <si>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</si>
  <si>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</si>
  <si>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</si>
  <si>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</si>
  <si>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</si>
  <si>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</si>
  <si>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</si>
  <si>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</si>
  <si>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</si>
  <si>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</si>
  <si>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</si>
  <si>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</si>
  <si>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</si>
  <si>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</si>
  <si>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</si>
  <si>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</si>
  <si>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</si>
  <si>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</si>
  <si>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</si>
  <si>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</si>
  <si>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</si>
  <si>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</si>
  <si>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</si>
  <si>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</si>
  <si>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</si>
  <si>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</si>
  <si>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</si>
  <si>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</si>
  <si>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</si>
  <si>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</si>
  <si>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</si>
  <si>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</si>
  <si>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</si>
  <si>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</si>
  <si>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</si>
  <si>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</si>
  <si>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</si>
  <si>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</si>
  <si>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</si>
  <si>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</si>
  <si>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</si>
  <si>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</si>
  <si>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</si>
  <si>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</si>
  <si>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</si>
  <si>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</si>
  <si>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</si>
  <si>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</si>
  <si>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</si>
  <si>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</si>
  <si>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</si>
  <si>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</si>
  <si>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</si>
  <si>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</si>
  <si>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</si>
  <si>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</si>
  <si>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</si>
  <si>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</si>
  <si>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</si>
  <si>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</si>
  <si>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</si>
  <si>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</si>
  <si>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</si>
  <si>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</si>
  <si>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</si>
  <si>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</si>
  <si>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</si>
  <si>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</si>
  <si>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</si>
  <si>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</si>
  <si>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</si>
  <si>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</si>
  <si>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</si>
  <si>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</si>
  <si>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</si>
  <si>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</si>
  <si>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</si>
  <si>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</si>
  <si>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</si>
  <si>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</si>
  <si>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</si>
  <si>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</si>
  <si>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</si>
  <si>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</si>
  <si>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</si>
  <si>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</si>
  <si>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</si>
  <si>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</si>
  <si>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</si>
  <si>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</si>
  <si>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</si>
  <si>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</si>
  <si>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</si>
  <si>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</si>
  <si>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</si>
  <si>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</si>
  <si>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</si>
  <si>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</si>
  <si>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</si>
  <si>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</si>
  <si>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</si>
  <si>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</si>
  <si>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</si>
  <si>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</si>
  <si>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</si>
  <si>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</si>
  <si>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</si>
  <si>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</si>
  <si>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</si>
  <si>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</si>
  <si>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</si>
  <si>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</si>
  <si>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</si>
  <si>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</si>
  <si>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</si>
  <si>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</si>
  <si>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</si>
  <si>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</si>
  <si>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</si>
  <si>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</si>
  <si>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</si>
  <si>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</si>
  <si>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</si>
  <si>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</si>
  <si>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</si>
  <si>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</si>
  <si>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</si>
  <si>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</si>
  <si>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</si>
  <si>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</si>
  <si>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</si>
  <si>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</si>
  <si>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</si>
  <si>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</si>
  <si>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</si>
  <si>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</si>
  <si>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</si>
  <si>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</si>
  <si>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</si>
  <si>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</si>
  <si>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</si>
  <si>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</si>
  <si>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</si>
  <si>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</si>
  <si>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</si>
  <si>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</si>
  <si>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</si>
  <si>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</si>
  <si>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</si>
  <si>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</si>
  <si>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</si>
  <si>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</si>
  <si>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</si>
  <si>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</si>
  <si>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</si>
  <si>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</si>
  <si>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</si>
  <si>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</si>
  <si>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</si>
  <si>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</si>
  <si>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</si>
  <si>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</si>
  <si>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</si>
  <si>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</si>
  <si>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</si>
  <si>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</si>
  <si>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</si>
  <si>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</si>
  <si>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</si>
  <si>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</si>
  <si>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</si>
  <si>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</si>
  <si>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</si>
  <si>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</si>
  <si>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</si>
  <si>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</si>
  <si>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</si>
  <si>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</si>
  <si>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</si>
  <si>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</si>
  <si>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</si>
  <si>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</si>
  <si>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</si>
  <si>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</si>
  <si>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</si>
  <si>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</si>
  <si>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</si>
  <si>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</si>
  <si>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</si>
  <si>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</si>
  <si>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</si>
  <si>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</si>
  <si>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</si>
  <si>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</si>
  <si>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</si>
  <si>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</si>
  <si>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</si>
  <si>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</si>
  <si>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</si>
  <si>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</si>
  <si>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</si>
  <si>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</si>
  <si>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</si>
  <si>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</si>
  <si>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</si>
  <si>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</si>
  <si>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</si>
  <si>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</si>
  <si>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</si>
  <si>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</si>
  <si>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</si>
  <si>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</si>
  <si>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</si>
  <si>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</si>
  <si>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</si>
  <si>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</si>
  <si>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</si>
  <si>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</si>
  <si>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</si>
  <si>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</si>
  <si>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</si>
  <si>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</si>
  <si>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</si>
  <si>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</si>
  <si>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</si>
  <si>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</si>
  <si>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</si>
  <si>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</si>
  <si>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</si>
  <si>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</si>
  <si>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</si>
  <si>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</si>
  <si>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</si>
  <si>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</si>
  <si>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</si>
  <si>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</si>
  <si>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</si>
  <si>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</si>
  <si>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</si>
  <si>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</si>
  <si>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</si>
  <si>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</si>
  <si>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</si>
  <si>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</si>
  <si>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</si>
  <si>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</si>
  <si>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</si>
  <si>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</si>
  <si>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</si>
  <si>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</si>
  <si>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</si>
  <si>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</si>
  <si>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</si>
  <si>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</si>
  <si>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</si>
  <si>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</si>
  <si>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</si>
  <si>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</si>
  <si>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</si>
  <si>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</si>
  <si>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</si>
  <si>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</si>
  <si>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</si>
  <si>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</si>
  <si>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</si>
  <si>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</si>
  <si>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</si>
  <si>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</si>
  <si>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</si>
  <si>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</si>
  <si>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</si>
  <si>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</si>
  <si>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</si>
  <si>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</si>
  <si>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</si>
  <si>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</si>
  <si>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</si>
  <si>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</si>
  <si>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</si>
  <si>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</si>
  <si>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</si>
  <si>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</si>
  <si>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</si>
  <si>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</si>
  <si>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</si>
  <si>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</si>
  <si>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</si>
  <si>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</si>
  <si>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</si>
  <si>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</si>
  <si>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</si>
  <si>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</si>
  <si>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</si>
  <si>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</si>
  <si>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</si>
  <si>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</si>
  <si>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</si>
  <si>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</si>
  <si>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</si>
  <si>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</si>
  <si>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</si>
  <si>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</si>
  <si>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</si>
  <si>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</si>
  <si>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</si>
  <si>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</si>
  <si>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</si>
  <si>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</si>
  <si>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</si>
  <si>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</si>
  <si>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</si>
  <si>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</si>
  <si>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</si>
  <si>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</si>
  <si>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</si>
  <si>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</si>
  <si>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</si>
  <si>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</si>
  <si>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</si>
  <si>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</si>
  <si>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</si>
  <si>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</si>
  <si>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</si>
  <si>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</si>
  <si>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</si>
  <si>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</si>
  <si>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</si>
  <si>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</si>
  <si>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</si>
  <si>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</si>
  <si>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</si>
  <si>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</si>
  <si>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</si>
  <si>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</si>
  <si>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</si>
  <si>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</si>
  <si>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</si>
  <si>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</si>
  <si>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</si>
  <si>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</si>
  <si>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</si>
  <si>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</si>
  <si>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</si>
  <si>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</si>
  <si>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</si>
  <si>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</si>
  <si>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</si>
  <si>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</si>
  <si>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</si>
  <si>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</si>
  <si>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</si>
  <si>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</si>
  <si>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</si>
  <si>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</si>
  <si>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</si>
  <si>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</si>
  <si>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</si>
  <si>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</si>
  <si>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</si>
  <si>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</si>
  <si>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</si>
  <si>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</si>
  <si>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</si>
  <si>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</si>
  <si>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</si>
  <si>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</si>
  <si>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</si>
  <si>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</si>
  <si>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</si>
  <si>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</si>
  <si>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</si>
  <si>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</si>
  <si>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</si>
  <si>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</si>
  <si>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</si>
  <si>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</si>
  <si>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</si>
  <si>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</si>
  <si>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</si>
  <si>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</si>
  <si>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</si>
  <si>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</si>
  <si>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</si>
  <si>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</si>
  <si>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</si>
  <si>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</si>
  <si>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</si>
  <si>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</si>
  <si>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</si>
  <si>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</si>
  <si>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</si>
  <si>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</si>
  <si>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</si>
  <si>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</si>
  <si>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</si>
  <si>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</si>
  <si>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</si>
  <si>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</si>
  <si>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</si>
  <si>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</si>
  <si>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</si>
  <si>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</si>
  <si>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</si>
  <si>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</si>
  <si>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</si>
  <si>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</si>
  <si>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</si>
  <si>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</si>
  <si>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</si>
  <si>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</si>
  <si>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</si>
  <si>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</si>
  <si>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</si>
  <si>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</si>
  <si>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</si>
  <si>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</si>
  <si>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</si>
  <si>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</si>
  <si>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</si>
  <si>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</si>
  <si>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</si>
  <si>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</si>
  <si>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</si>
  <si>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</si>
  <si>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</si>
  <si>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</si>
  <si>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</si>
  <si>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</si>
  <si>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</si>
  <si>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</si>
  <si>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</si>
  <si>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</si>
  <si>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</si>
  <si>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</si>
  <si>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</si>
  <si>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</si>
  <si>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</si>
  <si>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</si>
  <si>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</si>
  <si>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</si>
  <si>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</si>
  <si>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</si>
  <si>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</si>
  <si>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</si>
  <si>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</si>
  <si>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</si>
  <si>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</si>
  <si>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</si>
  <si>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</si>
  <si>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</si>
  <si>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</si>
  <si>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</si>
  <si>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</si>
  <si>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</si>
  <si>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</si>
  <si>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</si>
  <si>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</si>
  <si>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</si>
  <si>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</si>
  <si>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</si>
  <si>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</si>
  <si>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</si>
  <si>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</si>
  <si>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</si>
  <si>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</si>
  <si>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</si>
  <si>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</si>
  <si>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</si>
  <si>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</si>
  <si>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</si>
  <si>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</si>
  <si>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</si>
  <si>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</si>
  <si>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</si>
  <si>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</si>
  <si>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</si>
  <si>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</si>
  <si>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</si>
  <si>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</si>
  <si>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</si>
  <si>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</si>
  <si>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</si>
  <si>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</si>
  <si>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</si>
  <si>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</si>
  <si>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</si>
  <si>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</si>
  <si>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</si>
  <si>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</si>
  <si>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</si>
  <si>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</si>
  <si>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</si>
  <si>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</si>
  <si>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</si>
  <si>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</si>
  <si>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</si>
  <si>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</si>
  <si>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</si>
  <si>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</si>
  <si>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</si>
  <si>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</si>
  <si>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</si>
  <si>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</si>
  <si>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</si>
  <si>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</si>
  <si>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</si>
  <si>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</si>
  <si>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</si>
  <si>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</si>
  <si>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</si>
  <si>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</si>
  <si>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</si>
  <si>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</si>
  <si>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</si>
  <si>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</si>
  <si>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</si>
  <si>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</si>
  <si>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</si>
  <si>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</si>
  <si>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</si>
  <si>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</si>
  <si>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</si>
  <si>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</si>
  <si>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</si>
  <si>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</si>
  <si>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</si>
  <si>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</si>
  <si>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</si>
  <si>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</si>
  <si>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</si>
  <si>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</si>
  <si>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</si>
  <si>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</si>
  <si>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</si>
  <si>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</si>
  <si>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</si>
  <si>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</si>
  <si>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</si>
  <si>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</si>
  <si>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</si>
  <si>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</si>
  <si>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</si>
  <si>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</si>
  <si>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</si>
  <si>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</si>
  <si>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</si>
  <si>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</si>
  <si>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</si>
  <si>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</si>
  <si>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</si>
  <si>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</si>
  <si>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</si>
  <si>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</si>
  <si>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</si>
  <si>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</si>
  <si>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</si>
  <si>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</si>
  <si>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</si>
  <si>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</si>
  <si>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</si>
  <si>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</si>
  <si>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</si>
  <si>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</si>
  <si>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</si>
  <si>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</si>
  <si>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</si>
  <si>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</si>
  <si>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</si>
  <si>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</si>
  <si>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</si>
  <si>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</si>
  <si>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</si>
  <si>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</si>
  <si>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</si>
  <si>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</si>
  <si>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</si>
  <si>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</si>
  <si>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</si>
  <si>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</si>
  <si>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</si>
  <si>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</si>
  <si>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</si>
  <si>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</si>
  <si>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</si>
  <si>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</si>
  <si>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</si>
  <si>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</si>
  <si>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</si>
  <si>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</si>
  <si>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</si>
  <si>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</si>
  <si>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</si>
  <si>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</si>
  <si>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</si>
  <si>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</si>
  <si>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</si>
  <si>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</si>
  <si>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</si>
  <si>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</si>
  <si>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</si>
  <si>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</si>
  <si>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</si>
  <si>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</si>
  <si>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</si>
  <si>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</si>
  <si>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</si>
  <si>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</si>
  <si>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</si>
  <si>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</si>
  <si>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</si>
  <si>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</si>
  <si>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</si>
  <si>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</si>
  <si>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</si>
  <si>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</si>
  <si>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</si>
  <si>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</si>
  <si>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</si>
  <si>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</si>
  <si>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</si>
  <si>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</si>
  <si>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</si>
  <si>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</si>
  <si>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</si>
  <si>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</si>
  <si>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</si>
  <si>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</si>
  <si>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</si>
  <si>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</si>
  <si>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</si>
  <si>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</si>
  <si>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</si>
  <si>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</si>
  <si>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</si>
  <si>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</si>
  <si>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</si>
  <si>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</si>
  <si>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</si>
  <si>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</si>
  <si>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</si>
  <si>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</si>
  <si>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</si>
  <si>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</si>
  <si>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</si>
  <si>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</si>
  <si>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</si>
  <si>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</si>
  <si>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</si>
  <si>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</si>
  <si>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</si>
  <si>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</si>
  <si>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</si>
  <si>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</si>
  <si>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</si>
  <si>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</si>
  <si>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</si>
  <si>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</si>
  <si>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</si>
  <si>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</si>
  <si>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</si>
  <si>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</si>
  <si>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</si>
  <si>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</si>
  <si>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</si>
  <si>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</si>
  <si>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</si>
  <si>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</si>
  <si>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</si>
  <si>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</si>
  <si>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</si>
  <si>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</si>
  <si>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</si>
  <si>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</si>
  <si>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</si>
  <si>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</si>
  <si>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</si>
  <si>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</si>
  <si>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</si>
  <si>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</si>
  <si>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</si>
  <si>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</si>
  <si>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</si>
  <si>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</si>
  <si>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</si>
  <si>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</si>
  <si>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</si>
  <si>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</si>
  <si>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</si>
  <si>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</si>
  <si>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</si>
  <si>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</si>
  <si>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</si>
  <si>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</si>
  <si>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</si>
  <si>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</si>
  <si>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</si>
  <si>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</si>
  <si>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</si>
  <si>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</si>
  <si>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</si>
  <si>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</si>
  <si>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</si>
  <si>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</si>
  <si>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</si>
  <si>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</si>
  <si>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</si>
  <si>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</si>
  <si>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</si>
  <si>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</si>
  <si>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</si>
  <si>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</si>
  <si>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</si>
  <si>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</si>
  <si>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</si>
  <si>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</si>
  <si>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</si>
  <si>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</si>
  <si>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</si>
  <si>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</si>
  <si>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</si>
  <si>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</si>
  <si>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</si>
  <si>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</si>
  <si>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</si>
  <si>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</si>
  <si>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</si>
  <si>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</si>
  <si>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</si>
  <si>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</si>
  <si>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</si>
  <si>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</si>
  <si>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</si>
  <si>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</si>
  <si>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</si>
  <si>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</si>
  <si>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</si>
  <si>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</si>
  <si>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</si>
  <si>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</si>
  <si>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</si>
  <si>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</si>
  <si>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</si>
  <si>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</si>
  <si>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</si>
  <si>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</si>
  <si>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</si>
  <si>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</si>
  <si>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</si>
  <si>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</si>
  <si>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</si>
  <si>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</si>
  <si>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</si>
  <si>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</si>
  <si>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</si>
  <si>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</si>
  <si>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</si>
  <si>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</si>
  <si>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</si>
  <si>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</si>
  <si>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</si>
  <si>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</si>
  <si>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</si>
  <si>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</si>
  <si>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</si>
  <si>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</si>
  <si>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</si>
  <si>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</si>
  <si>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</si>
  <si>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</si>
  <si>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</si>
  <si>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</si>
  <si>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</si>
  <si>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</si>
  <si>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</si>
  <si>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</si>
  <si>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</si>
  <si>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</si>
  <si>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</si>
  <si>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</si>
  <si>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</si>
  <si>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</si>
  <si>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</si>
  <si>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</si>
  <si>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</si>
  <si>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</si>
  <si>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</si>
  <si>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</si>
  <si>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</si>
  <si>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</si>
  <si>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</si>
  <si>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</si>
  <si>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</si>
  <si>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</si>
  <si>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</si>
  <si>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</si>
  <si>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</si>
  <si>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</si>
  <si>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</si>
  <si>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</si>
  <si>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</si>
  <si>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</si>
  <si>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</si>
  <si>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</si>
  <si>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</si>
  <si>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</si>
  <si>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</si>
  <si>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</si>
  <si>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</si>
  <si>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</si>
  <si>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</si>
  <si>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</si>
  <si>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</si>
  <si>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</si>
  <si>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</si>
  <si>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</si>
  <si>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</si>
  <si>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</si>
  <si>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</si>
  <si>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</si>
  <si>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</si>
  <si>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</si>
  <si>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</si>
  <si>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</si>
  <si>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</si>
  <si>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</si>
  <si>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</si>
  <si>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</si>
  <si>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</si>
  <si>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</si>
  <si>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</si>
  <si>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</si>
  <si>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</si>
  <si>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</si>
  <si>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</si>
  <si>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</si>
  <si>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</si>
  <si>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</si>
  <si>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</si>
  <si>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</si>
  <si>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</si>
  <si>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</si>
  <si>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</si>
  <si>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</si>
  <si>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</si>
  <si>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</si>
  <si>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</si>
  <si>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</si>
  <si>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</si>
  <si>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</si>
  <si>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</si>
  <si>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</si>
  <si>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</si>
  <si>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</si>
  <si>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</si>
  <si>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</si>
  <si>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</si>
  <si>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</si>
  <si>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</si>
  <si>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</si>
  <si>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</si>
  <si>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</si>
  <si>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</si>
  <si>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</si>
  <si>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</si>
  <si>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</si>
  <si>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</si>
  <si>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</si>
  <si>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</si>
  <si>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</si>
  <si>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</si>
  <si>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</si>
  <si>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</si>
  <si>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</si>
  <si>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</si>
  <si>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</si>
  <si>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</si>
  <si>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</si>
  <si>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</si>
  <si>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</si>
  <si>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</si>
  <si>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</si>
  <si>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</si>
  <si>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</si>
  <si>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</si>
  <si>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</si>
  <si>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</si>
  <si>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</si>
  <si>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</si>
  <si>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</si>
  <si>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</si>
  <si>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</si>
  <si>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</si>
  <si>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</si>
  <si>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</si>
  <si>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</si>
  <si>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</si>
  <si>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</si>
  <si>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</si>
  <si>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</si>
  <si>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</si>
  <si>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</si>
  <si>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</si>
  <si>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</si>
  <si>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</si>
  <si>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</si>
  <si>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</si>
  <si>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</si>
  <si>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</si>
  <si>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</si>
  <si>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</si>
  <si>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</si>
  <si>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</si>
  <si>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</si>
  <si>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</si>
  <si>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</si>
  <si>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</si>
  <si>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</si>
  <si>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</si>
  <si>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</si>
  <si>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</si>
  <si>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</si>
  <si>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</si>
  <si>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</si>
  <si>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</si>
  <si>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</si>
  <si>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</si>
  <si>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</si>
  <si>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</si>
  <si>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</si>
  <si>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</si>
  <si>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</si>
  <si>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</si>
  <si>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</si>
  <si>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</si>
  <si>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</si>
  <si>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</si>
  <si>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</si>
  <si>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</si>
  <si>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</si>
  <si>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</si>
  <si>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</si>
  <si>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</si>
  <si>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</si>
  <si>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</si>
  <si>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</si>
  <si>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</si>
  <si>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</si>
  <si>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</si>
  <si>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</si>
  <si>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</si>
  <si>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</si>
  <si>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</si>
  <si>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</si>
  <si>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</si>
  <si>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</si>
  <si>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</si>
  <si>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</si>
  <si>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</si>
  <si>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</si>
  <si>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</si>
  <si>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</si>
  <si>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</si>
  <si>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</si>
  <si>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</si>
  <si>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</si>
  <si>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</si>
  <si>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</si>
  <si>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</si>
  <si>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</si>
  <si>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</si>
  <si>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</si>
  <si>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</si>
  <si>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</si>
  <si>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</si>
  <si>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</si>
  <si>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</si>
  <si>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</si>
  <si>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</si>
  <si>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</si>
  <si>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</si>
  <si>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</si>
  <si>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</si>
  <si>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</si>
  <si>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</si>
  <si>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</si>
  <si>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</si>
  <si>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</si>
  <si>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</si>
  <si>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</si>
  <si>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</si>
  <si>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</si>
  <si>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</si>
  <si>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</si>
  <si>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</si>
  <si>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</si>
  <si>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</si>
  <si>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</si>
  <si>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</si>
  <si>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</si>
  <si>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</si>
  <si>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</si>
  <si>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</si>
  <si>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</si>
  <si>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</si>
  <si>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</si>
  <si>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</si>
  <si>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</si>
  <si>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</si>
  <si>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</si>
  <si>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</si>
  <si>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</si>
  <si>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</si>
  <si>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</si>
  <si>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</si>
  <si>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</si>
  <si>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</si>
  <si>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</si>
  <si>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</si>
  <si>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</si>
  <si>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</si>
  <si>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</si>
  <si>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</si>
  <si>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</si>
  <si>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</si>
  <si>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</si>
  <si>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</si>
  <si>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</si>
  <si>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</si>
  <si>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</si>
  <si>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</si>
  <si>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</si>
  <si>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</si>
  <si>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</si>
  <si>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</si>
  <si>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</si>
  <si>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</si>
  <si>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</si>
  <si>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</si>
  <si>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</si>
  <si>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</si>
  <si>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</si>
  <si>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</si>
  <si>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</si>
  <si>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</si>
  <si>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</si>
  <si>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</si>
  <si>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</si>
  <si>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</si>
  <si>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</si>
  <si>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</si>
  <si>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</si>
  <si>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</si>
  <si>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</si>
  <si>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</si>
  <si>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</si>
  <si>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</si>
  <si>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</si>
  <si>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</si>
  <si>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</si>
  <si>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</si>
  <si>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</si>
  <si>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</si>
  <si>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</si>
  <si>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</si>
  <si>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</si>
  <si>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</si>
  <si>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</si>
  <si>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</si>
  <si>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</si>
  <si>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</si>
  <si>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</si>
  <si>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</si>
  <si>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</si>
  <si>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</si>
  <si>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</si>
  <si>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</si>
  <si>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</si>
  <si>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</si>
  <si>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</si>
  <si>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</si>
  <si>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</si>
  <si>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</si>
  <si>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</si>
  <si>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</si>
  <si>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</si>
  <si>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</si>
  <si>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</si>
  <si>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</si>
  <si>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</si>
  <si>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</si>
  <si>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</si>
  <si>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</si>
  <si>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</si>
  <si>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</si>
  <si>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</si>
  <si>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</si>
  <si>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</si>
  <si>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</si>
  <si>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</si>
  <si>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</si>
  <si>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</si>
  <si>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</si>
  <si>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</si>
  <si>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</si>
  <si>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</si>
  <si>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</si>
  <si>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</si>
  <si>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</si>
  <si>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</si>
  <si>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</si>
  <si>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</si>
  <si>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</si>
  <si>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</si>
  <si>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</si>
  <si>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</si>
  <si>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</si>
  <si>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</si>
  <si>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</si>
  <si>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</si>
  <si>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</si>
  <si>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</si>
  <si>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</si>
  <si>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</si>
  <si>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</si>
  <si>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</si>
  <si>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</si>
  <si>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</si>
  <si>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</si>
  <si>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</si>
  <si>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</si>
  <si>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</si>
  <si>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</si>
  <si>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</si>
  <si>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</si>
  <si>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</si>
  <si>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</si>
  <si>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</si>
  <si>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</si>
  <si>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</si>
  <si>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</si>
  <si>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</si>
  <si>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</si>
  <si>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</si>
  <si>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</si>
  <si>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</si>
  <si>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</si>
  <si>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</si>
  <si>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</si>
  <si>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</si>
  <si>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</si>
  <si>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</si>
  <si>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</si>
  <si>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</si>
  <si>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</si>
  <si>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</si>
  <si>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</si>
  <si>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</si>
  <si>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</si>
  <si>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</si>
  <si>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</si>
  <si>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</si>
  <si>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</si>
  <si>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</si>
  <si>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</si>
  <si>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</si>
  <si>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</si>
  <si>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</si>
  <si>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</si>
  <si>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</si>
  <si>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</si>
  <si>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</si>
  <si>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</si>
  <si>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</si>
  <si>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</si>
  <si>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</si>
  <si>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</si>
  <si>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</si>
  <si>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</si>
  <si>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</si>
  <si>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</si>
  <si>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</si>
  <si>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</si>
  <si>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</si>
  <si>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</si>
  <si>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</si>
  <si>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</si>
  <si>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</si>
  <si>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</si>
  <si>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</si>
  <si>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</si>
  <si>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</si>
  <si>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</si>
  <si>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</si>
  <si>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</si>
  <si>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</si>
  <si>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</si>
  <si>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</si>
  <si>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</si>
  <si>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</si>
  <si>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</si>
  <si>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</si>
  <si>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</si>
  <si>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</si>
  <si>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</si>
  <si>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</si>
  <si>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</si>
  <si>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</si>
  <si>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</si>
  <si>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</si>
  <si>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</si>
  <si>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</si>
  <si>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</si>
  <si>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</si>
  <si>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</si>
  <si>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</si>
  <si>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</si>
  <si>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</si>
  <si>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</si>
  <si>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</si>
  <si>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</si>
  <si>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</si>
  <si>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</si>
  <si>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</si>
  <si>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</si>
  <si>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</si>
  <si>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</si>
  <si>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</si>
  <si>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</si>
  <si>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</si>
  <si>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</si>
  <si>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</si>
  <si>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</si>
  <si>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</si>
  <si>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</si>
  <si>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</si>
  <si>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</si>
  <si>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</si>
  <si>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</si>
  <si>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</si>
  <si>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</si>
  <si>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</si>
  <si>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</si>
  <si>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</si>
  <si>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</si>
  <si>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</si>
  <si>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</si>
  <si>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</si>
  <si>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</si>
  <si>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</si>
  <si>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</si>
  <si>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</si>
  <si>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</si>
  <si>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</si>
  <si>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</si>
  <si>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</si>
  <si>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</si>
  <si>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</si>
  <si>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</si>
  <si>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</si>
  <si>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</si>
  <si>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</si>
  <si>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</si>
  <si>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</si>
  <si>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</si>
  <si>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</si>
  <si>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</si>
  <si>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</si>
  <si>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</si>
  <si>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</si>
  <si>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</si>
  <si>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</si>
  <si>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</si>
  <si>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</si>
  <si>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</si>
  <si>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</si>
  <si>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</si>
  <si>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</si>
  <si>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</si>
  <si>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</si>
  <si>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</si>
  <si>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</si>
  <si>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</si>
  <si>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</si>
  <si>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</si>
  <si>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</si>
  <si>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</si>
  <si>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</si>
  <si>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</si>
  <si>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</si>
  <si>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</si>
  <si>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</si>
  <si>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</si>
  <si>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</si>
  <si>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</si>
  <si>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</si>
  <si>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</si>
  <si>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</si>
  <si>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</si>
  <si>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</si>
  <si>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</si>
  <si>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</si>
  <si>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</si>
  <si>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</si>
  <si>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</si>
  <si>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</si>
  <si>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</si>
  <si>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</si>
  <si>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</si>
  <si>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</si>
  <si>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</si>
  <si>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</si>
  <si>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</si>
  <si>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</si>
  <si>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</si>
  <si>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</si>
  <si>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</si>
  <si>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</si>
  <si>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</si>
  <si>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</si>
  <si>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</si>
  <si>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</si>
  <si>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</si>
  <si>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</si>
  <si>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</si>
  <si>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</si>
  <si>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</si>
  <si>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</si>
  <si>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</si>
  <si>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</si>
  <si>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</si>
  <si>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</si>
  <si>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</si>
  <si>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</si>
  <si>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</si>
  <si>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</si>
  <si>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</si>
  <si>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</si>
  <si>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</si>
  <si>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</si>
  <si>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</si>
  <si>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</si>
  <si>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</si>
  <si>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</si>
  <si>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</si>
  <si>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</si>
  <si>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</si>
  <si>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</si>
  <si>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</si>
  <si>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</si>
  <si>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</si>
  <si>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</si>
  <si>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</si>
  <si>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</si>
  <si>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</si>
  <si>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</si>
  <si>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</si>
  <si>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</si>
  <si>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</si>
  <si>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</si>
  <si>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</si>
  <si>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</si>
  <si>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</si>
  <si>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</si>
  <si>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</si>
  <si>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</si>
  <si>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</si>
  <si>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</si>
  <si>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</si>
  <si>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</si>
  <si>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</si>
  <si>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</si>
  <si>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</si>
  <si>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</si>
  <si>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</si>
  <si>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</si>
  <si>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</si>
  <si>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</si>
  <si>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</si>
  <si>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</si>
  <si>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</si>
  <si>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</si>
  <si>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</si>
  <si>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</si>
  <si>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</si>
  <si>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</si>
  <si>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</si>
  <si>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</si>
  <si>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</si>
  <si>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</si>
  <si>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</si>
  <si>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</si>
  <si>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</si>
  <si>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</si>
  <si>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</si>
  <si>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</si>
  <si>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</si>
  <si>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</si>
  <si>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</si>
  <si>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</si>
  <si>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</si>
  <si>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</si>
  <si>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</si>
  <si>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</si>
  <si>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</si>
  <si>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</si>
  <si>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</si>
  <si>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</si>
  <si>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</si>
  <si>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</si>
  <si>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</si>
  <si>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</si>
  <si>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</si>
  <si>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</si>
  <si>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</si>
  <si>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</si>
  <si>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</si>
  <si>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</si>
  <si>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</si>
  <si>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</si>
  <si>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</si>
  <si>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</si>
  <si>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</si>
  <si>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</si>
  <si>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</si>
  <si>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</si>
  <si>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</si>
  <si>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</si>
  <si>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</si>
  <si>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</si>
  <si>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</si>
  <si>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</si>
  <si>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</si>
  <si>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</si>
  <si>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</si>
  <si>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</si>
  <si>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</si>
  <si>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</si>
  <si>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</si>
  <si>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</si>
  <si>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</si>
  <si>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</si>
  <si>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</si>
  <si>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</si>
  <si>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</si>
  <si>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</si>
  <si>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</si>
  <si>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</si>
  <si>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</si>
  <si>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</si>
  <si>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</si>
  <si>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</si>
  <si>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</si>
  <si>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</si>
  <si>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</si>
  <si>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</si>
  <si>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</si>
  <si>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</si>
  <si>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</si>
  <si>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</si>
  <si>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</si>
  <si>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</si>
  <si>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</si>
  <si>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</si>
  <si>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</si>
  <si>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</si>
  <si>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</si>
  <si>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</si>
  <si>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</si>
  <si>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</si>
  <si>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</si>
  <si>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</si>
  <si>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</si>
  <si>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</si>
  <si>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</si>
  <si>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</si>
  <si>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</si>
  <si>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</si>
  <si>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</si>
  <si>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</si>
  <si>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</si>
  <si>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</si>
  <si>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</si>
  <si>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</si>
  <si>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</si>
  <si>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</si>
  <si>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</si>
  <si>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</si>
  <si>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</si>
  <si>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</si>
  <si>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</si>
  <si>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</si>
  <si>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</si>
  <si>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</si>
  <si>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</si>
  <si>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</si>
  <si>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</si>
  <si>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</si>
  <si>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</si>
  <si>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</si>
  <si>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</si>
  <si>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</si>
  <si>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</si>
  <si>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</si>
  <si>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</si>
  <si>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</si>
  <si>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</si>
  <si>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</si>
  <si>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</si>
  <si>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</si>
  <si>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</si>
  <si>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</si>
  <si>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</si>
  <si>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</si>
  <si>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</si>
  <si>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</si>
  <si>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</si>
  <si>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</si>
  <si>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</si>
  <si>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</si>
  <si>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</si>
  <si>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</si>
  <si>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</si>
  <si>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</si>
  <si>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</si>
  <si>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</si>
  <si>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</si>
  <si>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</si>
  <si>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</si>
  <si>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</si>
  <si>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</si>
  <si>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</si>
  <si>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</si>
  <si>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</si>
  <si>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</si>
  <si>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</si>
  <si>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</si>
  <si>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</si>
  <si>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</si>
  <si>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</si>
  <si>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</si>
  <si>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</si>
  <si>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</si>
  <si>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</si>
  <si>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</si>
  <si>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</si>
  <si>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</si>
  <si>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</si>
  <si>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</si>
  <si>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</si>
  <si>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</si>
  <si>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</si>
  <si>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</si>
  <si>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</si>
  <si>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</si>
  <si>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</si>
  <si>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</si>
  <si>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</si>
  <si>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</si>
  <si>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</si>
  <si>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</si>
  <si>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</si>
  <si>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</si>
  <si>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</si>
  <si>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</si>
  <si>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</si>
  <si>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</si>
  <si>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</si>
  <si>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</si>
  <si>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</si>
  <si>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</si>
  <si>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</si>
  <si>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</si>
  <si>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</si>
  <si>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</si>
  <si>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</si>
  <si>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</si>
  <si>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</si>
  <si>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</si>
  <si>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</si>
  <si>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</si>
  <si>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</si>
  <si>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</si>
  <si>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</si>
  <si>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</si>
  <si>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</si>
  <si>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</si>
  <si>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</si>
  <si>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</si>
  <si>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</si>
  <si>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</si>
  <si>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</si>
  <si>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</si>
  <si>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</si>
  <si>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</si>
  <si>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</si>
  <si>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</si>
  <si>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</si>
  <si>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</si>
  <si>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</si>
  <si>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</si>
  <si>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</si>
  <si>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</si>
  <si>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</si>
  <si>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</si>
  <si>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</si>
  <si>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</si>
  <si>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</si>
  <si>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</si>
  <si>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</si>
  <si>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</si>
  <si>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</si>
  <si>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</si>
  <si>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</si>
  <si>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</si>
  <si>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</si>
  <si>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</si>
  <si>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</si>
  <si>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</si>
  <si>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</si>
  <si>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</si>
  <si>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</si>
  <si>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</si>
  <si>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</si>
  <si>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</si>
  <si>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</si>
  <si>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</si>
  <si>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</si>
  <si>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</si>
  <si>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</si>
  <si>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</si>
  <si>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</si>
  <si>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</si>
  <si>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</si>
  <si>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</si>
  <si>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</si>
  <si>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</si>
  <si>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</si>
  <si>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</si>
  <si>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</si>
  <si>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</si>
  <si>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</si>
  <si>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</si>
  <si>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</si>
  <si>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</si>
  <si>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</si>
  <si>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</si>
  <si>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</si>
  <si>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</si>
  <si>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</si>
  <si>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</si>
  <si>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</si>
  <si>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</si>
  <si>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</si>
  <si>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</si>
  <si>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</si>
  <si>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</si>
  <si>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</si>
  <si>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</si>
  <si>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</si>
  <si>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</si>
  <si>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</si>
  <si>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</si>
  <si>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</si>
  <si>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</si>
  <si>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</si>
  <si>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</si>
  <si>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</si>
  <si>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</si>
  <si>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</si>
  <si>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</si>
  <si>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</si>
  <si>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</si>
  <si>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</si>
  <si>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</si>
  <si>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</si>
  <si>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</si>
  <si>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</si>
  <si>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</si>
  <si>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</si>
  <si>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</si>
  <si>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</si>
  <si>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</si>
  <si>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</si>
  <si>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</si>
  <si>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</si>
  <si>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</si>
  <si>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</si>
  <si>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</si>
  <si>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</si>
  <si>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</si>
  <si>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</si>
  <si>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</si>
  <si>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</si>
  <si>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</si>
  <si>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</si>
  <si>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</si>
  <si>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</si>
  <si>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</si>
  <si>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</si>
  <si>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</si>
  <si>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</si>
  <si>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</si>
  <si>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</si>
  <si>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</si>
  <si>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</si>
  <si>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</si>
  <si>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</si>
  <si>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</si>
  <si>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</si>
  <si>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</si>
  <si>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</si>
  <si>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</si>
  <si>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</si>
  <si>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</si>
  <si>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</si>
  <si>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</si>
  <si>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</si>
  <si>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</si>
  <si>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</si>
  <si>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</si>
  <si>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</si>
  <si>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</si>
  <si>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</si>
  <si>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</si>
  <si>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</si>
  <si>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</si>
  <si>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</si>
  <si>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</si>
  <si>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</si>
  <si>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</si>
  <si>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</si>
  <si>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</si>
  <si>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</si>
  <si>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</si>
  <si>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</si>
  <si>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</si>
  <si>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</si>
  <si>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</si>
  <si>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</si>
  <si>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</si>
  <si>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</si>
  <si>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</si>
  <si>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</si>
  <si>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</si>
  <si>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</si>
  <si>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</si>
  <si>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</si>
  <si>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</si>
  <si>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</si>
  <si>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</si>
  <si>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</si>
  <si>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</si>
  <si>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</si>
  <si>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</si>
  <si>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</si>
  <si>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</si>
  <si>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</si>
  <si>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</si>
  <si>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</si>
  <si>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</si>
  <si>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</si>
  <si>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</si>
  <si>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</si>
  <si>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</si>
  <si>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</si>
  <si>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</si>
  <si>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</si>
  <si>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</si>
  <si>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</si>
  <si>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</si>
  <si>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</si>
  <si>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</si>
  <si>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</si>
  <si>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</si>
  <si>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</si>
  <si>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</si>
  <si>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</si>
  <si>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</si>
  <si>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</si>
  <si>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</si>
  <si>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</si>
  <si>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</si>
  <si>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</si>
  <si>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</si>
  <si>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</si>
  <si>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</si>
  <si>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</si>
  <si>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</si>
  <si>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</si>
  <si>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</si>
  <si>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</si>
  <si>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</si>
  <si>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</si>
  <si>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</si>
  <si>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</si>
  <si>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</si>
  <si>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</si>
  <si>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</si>
  <si>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</si>
  <si>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</si>
  <si>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</si>
  <si>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</si>
  <si>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</si>
  <si>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</si>
  <si>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</si>
  <si>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</si>
  <si>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</si>
  <si>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</si>
  <si>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</si>
  <si>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</si>
  <si>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</si>
  <si>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</si>
  <si>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</si>
  <si>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</si>
  <si>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</si>
  <si>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</si>
  <si>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</si>
  <si>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</si>
  <si>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</si>
  <si>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</si>
  <si>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</si>
  <si>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</si>
  <si>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</si>
  <si>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</si>
  <si>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</si>
  <si>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</si>
  <si>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</si>
  <si>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</si>
  <si>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</si>
  <si>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</si>
  <si>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</si>
  <si>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</si>
  <si>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</si>
  <si>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</si>
  <si>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</si>
  <si>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</si>
  <si>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</si>
  <si>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</si>
  <si>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</si>
  <si>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</si>
  <si>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</si>
  <si>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</si>
  <si>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</si>
  <si>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</si>
  <si>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</si>
  <si>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</si>
  <si>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</si>
  <si>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</si>
  <si>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</si>
  <si>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</si>
  <si>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</si>
  <si>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</si>
  <si>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</si>
  <si>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</si>
  <si>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</si>
  <si>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</si>
  <si>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</si>
  <si>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</si>
  <si>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</si>
  <si>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</si>
  <si>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</si>
  <si>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</si>
  <si>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</si>
  <si>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</si>
  <si>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</si>
  <si>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</si>
  <si>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</si>
  <si>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</si>
  <si>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</si>
  <si>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</si>
  <si>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</si>
  <si>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</si>
  <si>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</si>
  <si>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</si>
  <si>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</si>
  <si>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</si>
  <si>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</si>
  <si>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</si>
  <si>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</si>
  <si>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</si>
  <si>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</si>
  <si>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</si>
  <si>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</si>
  <si>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</si>
  <si>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</si>
  <si>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</si>
  <si>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</si>
  <si>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</si>
  <si>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</si>
  <si>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</si>
  <si>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</si>
  <si>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</si>
  <si>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</si>
  <si>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</si>
  <si>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</si>
  <si>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</si>
  <si>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</si>
  <si>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</si>
  <si>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</si>
  <si>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</si>
  <si>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</si>
  <si>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</si>
  <si>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</si>
  <si>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</si>
  <si>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</si>
  <si>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</si>
  <si>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</si>
  <si>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</si>
  <si>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</si>
  <si>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</si>
  <si>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</si>
  <si>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</si>
  <si>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</si>
  <si>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</si>
  <si>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</si>
  <si>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</si>
  <si>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</si>
  <si>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</si>
  <si>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</si>
  <si>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</si>
  <si>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</si>
  <si>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</si>
  <si>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</si>
  <si>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</si>
  <si>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</si>
  <si>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</si>
  <si>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</si>
  <si>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</si>
  <si>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</si>
  <si>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</si>
  <si>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</si>
  <si>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</si>
  <si>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</si>
  <si>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</si>
  <si>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</si>
  <si>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</si>
  <si>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</si>
  <si>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</si>
  <si>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</si>
  <si>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</si>
  <si>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</si>
  <si>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</si>
  <si>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</si>
  <si>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</si>
  <si>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</si>
  <si>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</si>
  <si>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</si>
  <si>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</si>
  <si>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</si>
  <si>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</si>
  <si>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</si>
  <si>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</si>
  <si>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</si>
  <si>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</si>
  <si>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</si>
  <si>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</si>
  <si>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</si>
  <si>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</si>
  <si>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</si>
  <si>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</si>
  <si>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</si>
  <si>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</si>
  <si>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</si>
  <si>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</si>
  <si>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</si>
  <si>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</si>
  <si>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</si>
  <si>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</si>
  <si>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</si>
  <si>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</si>
  <si>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</si>
  <si>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</si>
  <si>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</si>
  <si>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</si>
  <si>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</si>
  <si>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</si>
  <si>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</si>
  <si>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</si>
  <si>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</si>
  <si>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</si>
  <si>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</si>
  <si>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</si>
  <si>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</si>
  <si>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</si>
  <si>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</si>
  <si>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</si>
  <si>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</si>
  <si>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</si>
  <si>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</si>
  <si>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</si>
  <si>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</si>
  <si>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</si>
  <si>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</si>
  <si>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</si>
  <si>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</si>
  <si>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</si>
  <si>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</si>
  <si>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</si>
  <si>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</si>
  <si>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</si>
  <si>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</si>
  <si>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</si>
  <si>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</si>
  <si>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</si>
  <si>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</si>
  <si>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</si>
  <si>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</si>
  <si>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</si>
  <si>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</si>
  <si>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</si>
  <si>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</si>
  <si>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</si>
  <si>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</si>
  <si>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</si>
  <si>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</si>
  <si>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</si>
  <si>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</si>
  <si>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</si>
  <si>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</si>
  <si>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</si>
  <si>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</si>
  <si>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</si>
  <si>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</si>
  <si>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</si>
  <si>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</si>
  <si>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</si>
  <si>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</si>
  <si>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</si>
  <si>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</si>
  <si>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</si>
  <si>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</si>
  <si>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</si>
  <si>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</si>
  <si>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</si>
  <si>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</si>
  <si>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</si>
  <si>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</si>
  <si>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</si>
  <si>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</si>
  <si>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</si>
  <si>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</si>
  <si>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</si>
  <si>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</si>
  <si>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</si>
  <si>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</si>
  <si>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</si>
  <si>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</si>
  <si>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</si>
  <si>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</si>
  <si>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</si>
  <si>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</si>
  <si>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</si>
  <si>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</si>
  <si>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</si>
  <si>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</si>
  <si>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</si>
  <si>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</si>
  <si>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</si>
  <si>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</si>
  <si>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</si>
  <si>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</si>
  <si>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</si>
  <si>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</si>
  <si>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</si>
  <si>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</si>
  <si>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</si>
  <si>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</si>
  <si>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</si>
  <si>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</si>
  <si>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</si>
  <si>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</si>
  <si>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</si>
  <si>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</si>
  <si>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</si>
  <si>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</si>
  <si>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</si>
  <si>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</si>
  <si>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</si>
  <si>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</si>
  <si>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</si>
  <si>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</si>
  <si>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</si>
  <si>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</si>
  <si>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</si>
  <si>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</si>
  <si>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</si>
  <si>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</si>
  <si>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</si>
  <si>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</si>
  <si>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</si>
  <si>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</si>
  <si>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</si>
  <si>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</si>
  <si>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</si>
  <si>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</si>
  <si>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</si>
  <si>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</si>
  <si>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</si>
  <si>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</si>
  <si>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</si>
  <si>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</si>
  <si>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</si>
  <si>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</si>
  <si>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</si>
  <si>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</si>
  <si>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</si>
  <si>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</si>
  <si>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</si>
  <si>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</si>
  <si>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</si>
  <si>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</si>
  <si>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</si>
  <si>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</si>
  <si>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</si>
  <si>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</si>
  <si>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</si>
  <si>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</si>
  <si>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</si>
  <si>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</si>
  <si>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</si>
  <si>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</si>
  <si>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</si>
  <si>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</si>
  <si>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</si>
  <si>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</si>
  <si>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</si>
  <si>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</si>
  <si>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</si>
  <si>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</si>
  <si>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</si>
  <si>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</si>
  <si>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</si>
  <si>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</si>
  <si>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</si>
  <si>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</si>
  <si>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</si>
  <si>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</si>
  <si>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</si>
  <si>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</si>
  <si>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</si>
  <si>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</si>
  <si>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</si>
  <si>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</si>
  <si>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</si>
  <si>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</si>
  <si>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</si>
  <si>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</si>
  <si>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</si>
  <si>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</si>
  <si>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</si>
  <si>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</si>
  <si>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</si>
  <si>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</si>
  <si>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</si>
  <si>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</si>
  <si>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</si>
  <si>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</si>
  <si>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</si>
  <si>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</si>
  <si>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</si>
  <si>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</si>
  <si>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</si>
  <si>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</si>
  <si>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</si>
  <si>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</si>
  <si>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</si>
  <si>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</si>
  <si>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</si>
  <si>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</si>
  <si>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</si>
  <si>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</si>
  <si>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</si>
  <si>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</si>
  <si>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</si>
  <si>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</si>
  <si>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</si>
  <si>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</si>
  <si>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</si>
  <si>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</si>
  <si>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</si>
  <si>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</si>
  <si>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</si>
  <si>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</si>
  <si>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</si>
  <si>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</si>
  <si>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</si>
  <si>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</si>
  <si>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</si>
  <si>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</si>
  <si>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</si>
  <si>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</si>
  <si>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</si>
  <si>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</si>
  <si>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</si>
  <si>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</si>
  <si>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</si>
  <si>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</si>
  <si>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</si>
  <si>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</si>
  <si>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</si>
  <si>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</si>
  <si>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</si>
  <si>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</si>
  <si>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</si>
  <si>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</si>
  <si>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</si>
  <si>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</si>
  <si>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</si>
  <si>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</si>
  <si>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</si>
  <si>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</si>
  <si>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</si>
  <si>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</si>
  <si>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</si>
  <si>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</si>
  <si>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</si>
  <si>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</si>
  <si>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</si>
  <si>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</si>
  <si>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</si>
  <si>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</si>
  <si>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</si>
  <si>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</si>
  <si>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</si>
  <si>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</si>
  <si>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</si>
  <si>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</si>
  <si>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</si>
  <si>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</si>
  <si>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</si>
  <si>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</si>
  <si>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</si>
  <si>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</si>
  <si>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</si>
  <si>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</si>
  <si>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</si>
  <si>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</si>
  <si>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</si>
  <si>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</si>
  <si>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</si>
  <si>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</si>
  <si>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</si>
  <si>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</si>
  <si>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</si>
  <si>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</si>
  <si>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</si>
  <si>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</si>
  <si>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</si>
  <si>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</si>
  <si>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</si>
  <si>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</si>
  <si>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</si>
  <si>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</si>
  <si>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</si>
  <si>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</si>
  <si>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</si>
  <si>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</si>
  <si>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</si>
  <si>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</si>
  <si>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</si>
  <si>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</si>
  <si>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</si>
  <si>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</si>
  <si>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</si>
  <si>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</si>
  <si>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</si>
  <si>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</si>
  <si>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</si>
  <si>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</si>
  <si>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</si>
  <si>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</si>
  <si>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</si>
  <si>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</si>
  <si>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</si>
  <si>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</si>
  <si>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</si>
  <si>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</si>
  <si>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</si>
  <si>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</si>
  <si>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</si>
  <si>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</si>
  <si>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</si>
  <si>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</si>
  <si>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</si>
  <si>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</si>
  <si>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</si>
  <si>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</si>
  <si>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</si>
  <si>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</si>
  <si>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</si>
  <si>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</si>
  <si>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</si>
  <si>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</si>
  <si>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</si>
  <si>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</si>
  <si>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</si>
  <si>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</si>
  <si>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</si>
  <si>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</si>
  <si>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</si>
  <si>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</si>
  <si>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</si>
  <si>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</si>
  <si>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</si>
  <si>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</si>
  <si>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</si>
  <si>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</si>
  <si>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</si>
  <si>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</si>
  <si>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</si>
  <si>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</si>
  <si>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</si>
  <si>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</si>
  <si>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</si>
  <si>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</si>
  <si>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</si>
  <si>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</si>
  <si>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</si>
  <si>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</si>
  <si>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</si>
  <si>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</si>
  <si>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</si>
  <si>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</si>
  <si>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</si>
  <si>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</si>
  <si>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</si>
  <si>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</si>
  <si>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</si>
  <si>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</si>
  <si>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</si>
  <si>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</si>
  <si>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</si>
  <si>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</si>
  <si>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</si>
  <si>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</si>
  <si>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</si>
  <si>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</si>
  <si>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</si>
  <si>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</si>
  <si>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</si>
  <si>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</si>
  <si>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</si>
  <si>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</si>
  <si>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</si>
  <si>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</si>
  <si>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</si>
  <si>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</si>
  <si>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</si>
  <si>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</si>
  <si>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</si>
  <si>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</si>
  <si>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</si>
  <si>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</si>
  <si>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</si>
  <si>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</si>
  <si>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</si>
  <si>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</si>
  <si>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</si>
  <si>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</si>
  <si>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</si>
  <si>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</si>
  <si>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</si>
  <si>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</si>
  <si>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</si>
  <si>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</si>
  <si>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</si>
  <si>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</si>
  <si>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</si>
  <si>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</si>
  <si>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</si>
  <si>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</si>
  <si>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</si>
  <si>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</si>
  <si>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</si>
  <si>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</si>
  <si>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</si>
  <si>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</si>
  <si>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</si>
  <si>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</si>
  <si>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</si>
  <si>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</si>
  <si>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</si>
  <si>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</si>
  <si>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</si>
  <si>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</si>
  <si>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</si>
  <si>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</si>
  <si>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</si>
  <si>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</si>
  <si>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</si>
  <si>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</si>
  <si>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</si>
  <si>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</si>
  <si>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</si>
  <si>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</si>
  <si>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</si>
  <si>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</si>
  <si>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</si>
  <si>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</si>
  <si>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</si>
  <si>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</si>
  <si>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</si>
  <si>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</si>
  <si>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</si>
  <si>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</si>
  <si>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</si>
  <si>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</si>
  <si>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</si>
  <si>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</si>
  <si>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</si>
  <si>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</si>
  <si>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</si>
  <si>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</si>
  <si>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</si>
  <si>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</si>
  <si>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</si>
  <si>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</si>
  <si>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</si>
  <si>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</si>
  <si>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</si>
  <si>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</si>
  <si>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</si>
  <si>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</si>
  <si>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</si>
  <si>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</si>
  <si>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</si>
  <si>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</si>
  <si>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</si>
  <si>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</si>
  <si>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</si>
  <si>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</si>
  <si>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</si>
  <si>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</si>
  <si>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</si>
  <si>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</si>
  <si>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</si>
  <si>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</si>
  <si>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</si>
  <si>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</si>
  <si>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</si>
  <si>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</si>
  <si>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</si>
  <si>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</si>
  <si>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</si>
  <si>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</si>
  <si>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</si>
  <si>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</si>
  <si>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</si>
  <si>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</si>
  <si>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</si>
  <si>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</si>
  <si>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</si>
  <si>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</si>
  <si>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</si>
  <si>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</si>
  <si>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</si>
  <si>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</si>
  <si>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</si>
  <si>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</si>
  <si>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</si>
  <si>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</si>
  <si>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</si>
  <si>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</si>
  <si>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</si>
  <si>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</si>
  <si>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</si>
  <si>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</si>
  <si>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</si>
  <si>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</si>
  <si>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</si>
  <si>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</si>
  <si>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</si>
  <si>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</si>
  <si>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</si>
  <si>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</si>
  <si>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</si>
  <si>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</si>
  <si>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</si>
  <si>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</si>
  <si>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</si>
  <si>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</si>
  <si>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</si>
  <si>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</si>
  <si>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</si>
  <si>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</si>
  <si>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</si>
  <si>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</si>
  <si>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</si>
  <si>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</si>
  <si>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</si>
  <si>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</si>
  <si>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</si>
  <si>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</si>
  <si>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</si>
  <si>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</si>
  <si>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</si>
  <si>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</si>
  <si>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</si>
  <si>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</si>
  <si>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</si>
  <si>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</si>
  <si>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</si>
  <si>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</si>
  <si>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</si>
  <si>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</si>
  <si>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</si>
  <si>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</si>
  <si>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</si>
  <si>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</si>
  <si>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</si>
  <si>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</si>
  <si>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</si>
  <si>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</si>
  <si>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</si>
  <si>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</si>
  <si>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</si>
  <si>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</si>
  <si>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</si>
  <si>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</si>
  <si>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</si>
  <si>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</si>
  <si>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</si>
  <si>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</si>
  <si>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</si>
  <si>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</si>
  <si>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</si>
  <si>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</si>
  <si>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</si>
  <si>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</si>
  <si>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</si>
  <si>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</si>
  <si>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</si>
  <si>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</si>
  <si>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</si>
  <si>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</si>
  <si>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</si>
  <si>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</si>
  <si>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</si>
  <si>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</si>
  <si>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</si>
  <si>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</si>
  <si>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</si>
  <si>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</si>
  <si>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</si>
  <si>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</si>
  <si>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</si>
  <si>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</si>
  <si>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</si>
  <si>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</si>
  <si>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</si>
  <si>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</si>
  <si>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</si>
  <si>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</si>
  <si>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</si>
  <si>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</si>
  <si>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</si>
  <si>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</si>
  <si>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</si>
  <si>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</si>
  <si>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</si>
  <si>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</si>
  <si>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</si>
  <si>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</si>
  <si>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</si>
  <si>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</si>
  <si>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</si>
  <si>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</si>
  <si>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</si>
  <si>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</si>
  <si>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</si>
  <si>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</si>
  <si>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</si>
  <si>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</si>
  <si>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</si>
  <si>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</si>
  <si>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</si>
  <si>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</si>
  <si>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</si>
  <si>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</si>
  <si>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</si>
  <si>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</si>
  <si>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</si>
  <si>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</si>
  <si>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</si>
  <si>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</si>
  <si>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</si>
  <si>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</si>
  <si>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</si>
  <si>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</si>
  <si>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</si>
  <si>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</si>
  <si>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</si>
  <si>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</si>
  <si>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</si>
  <si>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</si>
  <si>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</si>
  <si>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</si>
  <si>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</si>
  <si>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</si>
  <si>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</si>
  <si>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</si>
  <si>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</si>
  <si>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</si>
  <si>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</si>
  <si>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</si>
  <si>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</si>
  <si>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</si>
  <si>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</si>
  <si>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</si>
  <si>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</si>
  <si>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</si>
  <si>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</si>
  <si>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</si>
  <si>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</si>
  <si>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</si>
  <si>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</si>
  <si>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</si>
  <si>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</si>
  <si>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</si>
  <si>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</si>
  <si>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</si>
  <si>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</si>
  <si>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</si>
  <si>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</si>
  <si>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</si>
  <si>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</si>
  <si>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</si>
  <si>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</si>
  <si>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</si>
  <si>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</si>
  <si>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</si>
  <si>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</si>
  <si>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</si>
  <si>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</si>
  <si>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</si>
  <si>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</si>
  <si>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</si>
  <si>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</si>
  <si>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</si>
  <si>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</si>
  <si>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</si>
  <si>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</si>
  <si>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</si>
  <si>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</si>
  <si>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</si>
  <si>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</si>
  <si>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</si>
  <si>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</si>
  <si>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</si>
  <si>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</si>
  <si>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</si>
  <si>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</si>
  <si>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</si>
  <si>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</si>
  <si>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</si>
  <si>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</si>
  <si>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</si>
  <si>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</si>
  <si>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</si>
  <si>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</si>
  <si>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</si>
  <si>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</si>
  <si>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</si>
  <si>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</si>
  <si>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</si>
  <si>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</si>
  <si>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</si>
  <si>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</si>
  <si>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</si>
  <si>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</si>
  <si>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</si>
  <si>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</si>
  <si>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</si>
  <si>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</si>
  <si>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</si>
  <si>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</si>
  <si>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</si>
  <si>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</si>
  <si>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</si>
  <si>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</si>
  <si>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</si>
  <si>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</si>
  <si>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</si>
  <si>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</si>
  <si>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</si>
  <si>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</si>
  <si>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</si>
  <si>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</si>
  <si>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</si>
  <si>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</si>
  <si>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</si>
  <si>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</si>
  <si>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</si>
  <si>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</si>
  <si>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</si>
  <si>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</si>
  <si>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</si>
  <si>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</si>
  <si>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</si>
  <si>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</si>
  <si>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</si>
  <si>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</si>
  <si>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</si>
  <si>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</si>
  <si>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</si>
  <si>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</si>
  <si>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</si>
  <si>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</si>
  <si>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</si>
  <si>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</si>
  <si>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</si>
  <si>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</si>
  <si>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</si>
  <si>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</si>
  <si>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</si>
  <si>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</si>
  <si>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</si>
  <si>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</si>
  <si>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</si>
  <si>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</si>
  <si>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</si>
  <si>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</si>
  <si>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</si>
  <si>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</si>
  <si>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</si>
  <si>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</si>
  <si>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</si>
  <si>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</si>
  <si>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</si>
  <si>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</si>
  <si>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</si>
  <si>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</si>
  <si>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</si>
  <si>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</si>
  <si>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</si>
  <si>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</si>
  <si>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</si>
  <si>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</si>
  <si>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</si>
  <si>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</si>
  <si>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</si>
  <si>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</si>
  <si>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</si>
  <si>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</si>
  <si>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</si>
  <si>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</si>
  <si>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</si>
  <si>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</si>
  <si>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</si>
  <si>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</si>
  <si>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</si>
  <si>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</si>
  <si>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</si>
  <si>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</si>
  <si>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</si>
  <si>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</si>
  <si>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</si>
  <si>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</si>
  <si>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</si>
  <si>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</si>
  <si>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</si>
  <si>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</si>
  <si>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</si>
  <si>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</si>
  <si>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</si>
  <si>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</si>
  <si>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</si>
  <si>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</si>
  <si>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</si>
  <si>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</si>
  <si>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</si>
  <si>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</si>
  <si>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</si>
  <si>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</si>
  <si>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</si>
  <si>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</si>
  <si>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</si>
  <si>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</si>
  <si>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</si>
  <si>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</si>
  <si>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</si>
  <si>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</si>
  <si>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</si>
  <si>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</si>
  <si>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</si>
  <si>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</si>
  <si>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</si>
  <si>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</si>
  <si>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</si>
  <si>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</si>
  <si>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</si>
  <si>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</si>
  <si>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</si>
  <si>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</si>
  <si>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</si>
  <si>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</si>
  <si>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</si>
  <si>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</si>
  <si>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</si>
  <si>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</si>
  <si>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</si>
  <si>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</si>
  <si>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</si>
  <si>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</si>
  <si>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</si>
  <si>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</si>
  <si>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</si>
  <si>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</si>
  <si>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</si>
  <si>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</si>
  <si>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</si>
  <si>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</si>
  <si>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</si>
  <si>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</si>
  <si>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</si>
  <si>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</si>
  <si>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</si>
  <si>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</si>
  <si>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</si>
  <si>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</si>
  <si>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</si>
  <si>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</si>
  <si>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</si>
  <si>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</si>
  <si>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</si>
  <si>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</si>
  <si>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</si>
  <si>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</si>
  <si>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</si>
  <si>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</si>
  <si>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</si>
  <si>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</si>
  <si>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</si>
  <si>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</si>
  <si>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</si>
  <si>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</si>
  <si>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</si>
  <si>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</si>
  <si>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</si>
  <si>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</si>
  <si>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</si>
  <si>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</si>
  <si>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</si>
  <si>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</si>
  <si>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</si>
  <si>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</si>
  <si>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</si>
  <si>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</si>
  <si>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</si>
  <si>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</si>
  <si>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</si>
  <si>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</si>
  <si>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</si>
  <si>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</si>
  <si>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</si>
  <si>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</si>
  <si>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</si>
  <si>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</si>
  <si>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</si>
  <si>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</si>
  <si>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</si>
  <si>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</si>
  <si>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</si>
  <si>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</si>
  <si>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</si>
  <si>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</si>
  <si>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</si>
  <si>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</si>
  <si>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</si>
  <si>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</si>
  <si>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</si>
  <si>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</si>
  <si>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</si>
  <si>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</si>
  <si>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</si>
  <si>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</si>
  <si>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</si>
  <si>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</si>
  <si>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</si>
  <si>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</si>
  <si>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</si>
  <si>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</si>
  <si>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</si>
  <si>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</si>
  <si>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</si>
  <si>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</si>
  <si>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</si>
  <si>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</si>
  <si>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</si>
  <si>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</si>
  <si>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</si>
  <si>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</si>
  <si>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</si>
  <si>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</si>
  <si>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</si>
  <si>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</si>
  <si>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</si>
  <si>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</si>
  <si>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</si>
  <si>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</si>
  <si>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</si>
  <si>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</si>
  <si>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</si>
  <si>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</si>
  <si>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</si>
  <si>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</si>
  <si>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</si>
  <si>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</si>
  <si>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</si>
  <si>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</si>
  <si>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</si>
  <si>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</si>
  <si>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</si>
  <si>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</si>
  <si>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</si>
  <si>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</si>
  <si>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</si>
  <si>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</si>
  <si>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</si>
  <si>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</si>
  <si>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</si>
  <si>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</si>
  <si>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</si>
  <si>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</si>
  <si>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</si>
  <si>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</si>
  <si>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</si>
  <si>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</si>
  <si>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</si>
  <si>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</si>
  <si>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</si>
  <si>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</si>
  <si>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</si>
  <si>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</si>
  <si>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</si>
  <si>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</si>
  <si>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</si>
  <si>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</si>
  <si>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</si>
  <si>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</si>
  <si>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</si>
  <si>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</si>
  <si>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</si>
  <si>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</si>
  <si>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</si>
  <si>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</si>
  <si>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</si>
  <si>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</si>
  <si>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</si>
  <si>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</si>
  <si>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</si>
  <si>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</si>
  <si>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</si>
  <si>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</si>
  <si>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</si>
  <si>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</si>
  <si>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</si>
  <si>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</si>
  <si>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</si>
  <si>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</si>
  <si>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</si>
  <si>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</si>
  <si>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</si>
  <si>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</si>
  <si>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</si>
  <si>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</si>
  <si>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</si>
  <si>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</si>
  <si>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</si>
  <si>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</si>
  <si>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</si>
  <si>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</si>
  <si>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</si>
  <si>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</si>
  <si>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</si>
  <si>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</si>
  <si>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</si>
  <si>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</si>
  <si>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</si>
  <si>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</si>
  <si>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</si>
  <si>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</si>
  <si>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</si>
  <si>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</si>
  <si>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</si>
  <si>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</si>
  <si>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</si>
  <si>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</si>
  <si>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</si>
  <si>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</si>
  <si>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</si>
  <si>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</si>
  <si>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</si>
  <si>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</si>
  <si>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</si>
  <si>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</si>
  <si>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</si>
  <si>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</si>
  <si>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</si>
  <si>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</si>
  <si>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</si>
  <si>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</si>
  <si>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</si>
  <si>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</si>
  <si>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</si>
  <si>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</si>
  <si>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</si>
  <si>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</si>
  <si>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</si>
  <si>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</si>
  <si>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</si>
  <si>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</si>
  <si>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</si>
  <si>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</si>
  <si>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</si>
  <si>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</si>
  <si>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</si>
  <si>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</si>
  <si>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</si>
  <si>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</si>
  <si>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</si>
  <si>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</si>
  <si>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</si>
  <si>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</si>
  <si>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</si>
  <si>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</si>
  <si>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</si>
  <si>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</si>
  <si>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</si>
  <si>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</si>
  <si>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</si>
  <si>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</si>
  <si>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</si>
  <si>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</si>
  <si>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</si>
  <si>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</si>
  <si>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</si>
  <si>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</si>
  <si>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</si>
  <si>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</si>
  <si>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</si>
  <si>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</si>
  <si>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</si>
  <si>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</si>
  <si>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</si>
  <si>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</si>
  <si>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</si>
  <si>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</si>
  <si>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</si>
  <si>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</si>
  <si>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</si>
  <si>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</si>
  <si>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</si>
  <si>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</si>
  <si>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</si>
  <si>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</si>
  <si>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</si>
  <si>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</si>
  <si>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</si>
  <si>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</si>
  <si>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</si>
  <si>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</si>
  <si>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</si>
  <si>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</si>
  <si>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</si>
  <si>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</si>
  <si>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</si>
  <si>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</si>
  <si>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</si>
  <si>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</si>
  <si>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</si>
  <si>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</si>
  <si>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</si>
  <si>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</si>
  <si>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</si>
  <si>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</si>
  <si>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</si>
  <si>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</si>
  <si>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</si>
  <si>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</si>
  <si>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</si>
  <si>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</si>
  <si>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</si>
  <si>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</si>
  <si>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</si>
  <si>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</si>
  <si>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</si>
  <si>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</si>
  <si>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</si>
  <si>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</si>
  <si>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</si>
  <si>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</si>
  <si>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</si>
  <si>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</si>
  <si>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</si>
  <si>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</si>
  <si>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</si>
  <si>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</si>
  <si>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</si>
  <si>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</si>
  <si>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</si>
  <si>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</si>
  <si>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</si>
  <si>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</si>
  <si>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</si>
  <si>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</si>
  <si>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</si>
  <si>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</si>
  <si>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</si>
  <si>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</si>
  <si>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</si>
  <si>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</si>
  <si>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</si>
  <si>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</si>
  <si>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</si>
  <si>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</si>
  <si>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</si>
  <si>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</si>
  <si>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</si>
  <si>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</si>
  <si>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</si>
  <si>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</si>
  <si>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</si>
  <si>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</si>
  <si>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</si>
  <si>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</si>
  <si>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</si>
  <si>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</si>
  <si>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</si>
  <si>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</si>
  <si>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</si>
  <si>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</si>
  <si>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</si>
  <si>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</si>
  <si>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</si>
  <si>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</si>
  <si>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</si>
  <si>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</si>
  <si>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</si>
  <si>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</si>
  <si>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</si>
  <si>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</si>
  <si>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</si>
  <si>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</si>
  <si>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</si>
  <si>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</si>
  <si>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</si>
  <si>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</si>
  <si>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</si>
  <si>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</si>
  <si>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</si>
  <si>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</si>
  <si>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</si>
  <si>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</si>
  <si>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</si>
  <si>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</si>
  <si>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</si>
  <si>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</si>
  <si>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</si>
  <si>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</si>
  <si>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</si>
  <si>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</si>
  <si>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</si>
  <si>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</si>
  <si>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</si>
  <si>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</si>
  <si>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</si>
  <si>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</si>
  <si>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</si>
  <si>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</si>
  <si>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</si>
  <si>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</si>
  <si>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</si>
  <si>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</si>
  <si>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</si>
  <si>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</si>
  <si>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</si>
  <si>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</si>
  <si>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</si>
  <si>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</si>
  <si>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</si>
  <si>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</si>
  <si>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</si>
  <si>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</si>
  <si>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</si>
  <si>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</si>
  <si>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</si>
  <si>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</si>
  <si>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</si>
  <si>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</si>
  <si>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</si>
  <si>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</si>
  <si>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</si>
  <si>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</si>
  <si>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</si>
  <si>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</si>
  <si>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</si>
  <si>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</si>
  <si>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</si>
  <si>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</si>
  <si>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</si>
  <si>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</si>
  <si>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</si>
  <si>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</si>
  <si>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</si>
  <si>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</si>
  <si>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</si>
  <si>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</si>
  <si>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</si>
  <si>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</si>
  <si>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</si>
  <si>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</si>
  <si>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</si>
  <si>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</si>
  <si>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</si>
  <si>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</si>
  <si>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</si>
  <si>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</si>
  <si>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</si>
  <si>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</si>
  <si>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</si>
  <si>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</si>
  <si>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</si>
  <si>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</si>
  <si>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</si>
  <si>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</si>
  <si>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</si>
  <si>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</si>
  <si>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</si>
  <si>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</si>
  <si>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</si>
  <si>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</si>
  <si>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</si>
  <si>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</si>
  <si>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</si>
  <si>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</si>
  <si>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</si>
  <si>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</si>
  <si>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</si>
  <si>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</si>
  <si>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</si>
  <si>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</si>
  <si>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</si>
  <si>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</si>
  <si>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</si>
  <si>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</si>
  <si>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</si>
  <si>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</si>
  <si>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</si>
  <si>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</si>
  <si>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</si>
  <si>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</si>
  <si>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</si>
  <si>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</si>
  <si>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</si>
  <si>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</si>
  <si>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</si>
  <si>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</si>
  <si>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</si>
  <si>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</si>
  <si>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</si>
  <si>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</si>
  <si>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</si>
  <si>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</si>
  <si>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</si>
  <si>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</si>
  <si>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</si>
  <si>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</si>
  <si>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</si>
  <si>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</si>
  <si>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</si>
  <si>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</si>
  <si>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</si>
  <si>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</si>
  <si>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</si>
  <si>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</si>
  <si>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</si>
  <si>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</si>
  <si>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</si>
  <si>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</si>
  <si>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</si>
  <si>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</si>
  <si>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</si>
  <si>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</si>
  <si>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</si>
  <si>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</si>
  <si>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</si>
  <si>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</si>
  <si>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</si>
  <si>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</si>
  <si>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</si>
  <si>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</si>
  <si>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</si>
  <si>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</si>
  <si>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</si>
  <si>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</si>
  <si>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</si>
  <si>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</si>
  <si>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</si>
  <si>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</si>
  <si>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</si>
  <si>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</si>
  <si>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</si>
  <si>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</si>
  <si>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</si>
  <si>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</si>
  <si>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</si>
  <si>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</si>
  <si>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</si>
  <si>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</si>
  <si>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</si>
  <si>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</si>
  <si>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</si>
  <si>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</si>
  <si>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</si>
  <si>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</si>
  <si>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</si>
  <si>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</si>
  <si>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</si>
  <si>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</si>
  <si>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</si>
  <si>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</si>
  <si>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</si>
  <si>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</si>
  <si>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</si>
  <si>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</si>
  <si>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</si>
  <si>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</si>
  <si>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</si>
  <si>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</si>
  <si>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</si>
  <si>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</si>
  <si>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</si>
  <si>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</si>
  <si>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</si>
  <si>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</si>
  <si>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</si>
  <si>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</si>
  <si>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</si>
  <si>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</si>
  <si>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</si>
  <si>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</si>
  <si>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</si>
  <si>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</si>
  <si>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</si>
  <si>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</si>
  <si>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</si>
  <si>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</si>
  <si>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</si>
  <si>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</si>
  <si>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</si>
  <si>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</si>
  <si>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</si>
  <si>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</si>
  <si>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</si>
  <si>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</si>
  <si>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</si>
  <si>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</si>
  <si>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</si>
  <si>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</si>
  <si>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</si>
  <si>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</si>
  <si>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</si>
  <si>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</si>
  <si>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</si>
  <si>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</si>
  <si>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</si>
  <si>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</si>
  <si>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</si>
  <si>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</si>
  <si>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</si>
  <si>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</si>
  <si>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</si>
  <si>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</si>
  <si>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</si>
  <si>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</si>
  <si>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</si>
  <si>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</si>
  <si>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</si>
  <si>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</si>
  <si>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</si>
  <si>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</si>
  <si>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</si>
  <si>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</si>
  <si>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</si>
  <si>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</si>
  <si>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</si>
  <si>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</si>
  <si>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</si>
  <si>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</si>
  <si>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</si>
  <si>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</si>
  <si>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</si>
  <si>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</si>
  <si>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</si>
  <si>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</si>
  <si>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</si>
  <si>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</si>
  <si>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</si>
  <si>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</si>
  <si>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</si>
  <si>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</si>
  <si>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</si>
  <si>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</si>
  <si>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</si>
  <si>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</si>
  <si>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</si>
  <si>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</si>
  <si>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</si>
  <si>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</si>
  <si>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</si>
  <si>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</si>
  <si>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</si>
  <si>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</si>
  <si>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</si>
  <si>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</si>
  <si>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</si>
  <si>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</si>
  <si>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</si>
  <si>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</si>
  <si>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</si>
  <si>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</si>
  <si>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</si>
  <si>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</si>
  <si>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</si>
  <si>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</si>
  <si>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</si>
  <si>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</si>
  <si>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</si>
  <si>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</si>
  <si>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</si>
  <si>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</si>
  <si>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</si>
  <si>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</si>
  <si>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</si>
  <si>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</si>
  <si>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</si>
  <si>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</si>
  <si>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</si>
  <si>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</si>
  <si>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</si>
  <si>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</si>
  <si>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</si>
  <si>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</si>
  <si>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</si>
  <si>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</si>
  <si>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</si>
  <si>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</si>
  <si>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</si>
  <si>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</si>
  <si>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</si>
  <si>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</si>
  <si>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</si>
  <si>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</si>
  <si>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</si>
  <si>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</si>
  <si>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</si>
  <si>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</si>
  <si>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</si>
  <si>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</si>
  <si>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</si>
  <si>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</si>
  <si>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</si>
  <si>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</si>
  <si>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</si>
  <si>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</si>
  <si>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</si>
  <si>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</si>
  <si>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</si>
  <si>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</si>
  <si>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</si>
  <si>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</si>
  <si>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</si>
  <si>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</si>
  <si>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</si>
  <si>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</si>
  <si>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</si>
  <si>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</si>
  <si>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</si>
  <si>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</si>
  <si>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</si>
  <si>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</si>
  <si>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</si>
  <si>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</si>
  <si>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</si>
  <si>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</si>
  <si>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</si>
  <si>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</si>
  <si>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</si>
  <si>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</si>
  <si>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</si>
  <si>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</si>
  <si>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</si>
  <si>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</si>
  <si>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</si>
  <si>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</si>
  <si>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</si>
  <si>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</si>
  <si>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</si>
  <si>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</si>
  <si>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</si>
  <si>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</si>
  <si>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</si>
  <si>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</si>
  <si>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</si>
  <si>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</si>
  <si>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</si>
  <si>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</si>
  <si>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</si>
  <si>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</si>
  <si>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</si>
  <si>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</si>
  <si>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</si>
  <si>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</si>
  <si>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</si>
  <si>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</si>
  <si>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</si>
  <si>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</si>
  <si>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</si>
  <si>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</si>
  <si>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</si>
  <si>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</si>
  <si>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</si>
  <si>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</si>
  <si>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</si>
  <si>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</si>
  <si>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</si>
  <si>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</si>
  <si>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</si>
  <si>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</si>
  <si>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</si>
  <si>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</si>
  <si>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</si>
  <si>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</si>
  <si>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</si>
  <si>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</si>
  <si>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</si>
  <si>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</si>
  <si>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</si>
  <si>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</si>
  <si>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</si>
  <si>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</si>
  <si>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</si>
  <si>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</si>
  <si>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</si>
  <si>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</si>
  <si>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</si>
  <si>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</si>
  <si>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</si>
  <si>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</si>
  <si>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</si>
  <si>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</si>
  <si>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</si>
  <si>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</si>
  <si>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</si>
  <si>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</si>
  <si>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</si>
  <si>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</si>
  <si>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</si>
  <si>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</si>
  <si>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</si>
  <si>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</si>
  <si>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</si>
  <si>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</si>
  <si>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</si>
  <si>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</si>
  <si>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</si>
  <si>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</si>
  <si>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</si>
  <si>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</si>
  <si>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</si>
  <si>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</si>
  <si>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</si>
  <si>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</si>
  <si>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</si>
  <si>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</si>
  <si>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</si>
  <si>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</si>
  <si>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</si>
  <si>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</si>
  <si>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</si>
  <si>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</si>
  <si>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</si>
  <si>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</si>
  <si>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</si>
  <si>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</si>
  <si>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</si>
  <si>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</si>
  <si>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</si>
  <si>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</si>
  <si>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</si>
  <si>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</si>
  <si>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</si>
  <si>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</si>
  <si>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</si>
  <si>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</si>
  <si>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</si>
  <si>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</si>
  <si>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</si>
  <si>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</si>
  <si>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</si>
  <si>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</si>
  <si>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</si>
  <si>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</si>
  <si>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</si>
  <si>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</si>
  <si>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</si>
  <si>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</si>
  <si>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</si>
  <si>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</si>
  <si>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</si>
  <si>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</si>
  <si>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</si>
  <si>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</si>
  <si>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</si>
  <si>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</si>
  <si>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</si>
  <si>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</si>
  <si>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</si>
  <si>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</si>
  <si>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</si>
  <si>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</si>
  <si>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</si>
  <si>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</si>
  <si>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</si>
  <si>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</si>
  <si>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</si>
  <si>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</si>
  <si>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</si>
  <si>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</si>
  <si>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</si>
  <si>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</si>
  <si>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</si>
  <si>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</si>
  <si>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</si>
  <si>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</si>
  <si>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</si>
  <si>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</si>
  <si>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</si>
  <si>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</si>
  <si>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</si>
  <si>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</si>
  <si>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</si>
  <si>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</si>
  <si>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</si>
  <si>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</si>
  <si>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</si>
  <si>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</si>
  <si>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</si>
  <si>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</si>
  <si>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</si>
  <si>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</si>
  <si>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</si>
  <si>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</si>
  <si>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</si>
  <si>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</si>
  <si>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</si>
  <si>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</si>
  <si>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</si>
  <si>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</si>
  <si>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</si>
  <si>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</si>
  <si>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</si>
  <si>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</si>
  <si>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</si>
  <si>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</si>
  <si>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</si>
  <si>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</si>
  <si>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</si>
  <si>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</si>
  <si>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</si>
  <si>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</si>
  <si>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</si>
  <si>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</si>
  <si>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</si>
  <si>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</si>
  <si>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</si>
  <si>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</si>
  <si>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</si>
  <si>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</si>
  <si>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</si>
  <si>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</si>
  <si>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</si>
  <si>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</si>
  <si>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</si>
  <si>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</si>
  <si>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</si>
  <si>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</si>
  <si>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</si>
  <si>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</si>
  <si>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</si>
  <si>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</si>
  <si>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</si>
  <si>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</si>
  <si>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</si>
  <si>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</si>
  <si>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</si>
  <si>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</si>
  <si>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</si>
  <si>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</si>
  <si>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</si>
  <si>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</si>
  <si>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</si>
  <si>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</si>
  <si>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</si>
  <si>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</si>
  <si>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</si>
  <si>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</si>
  <si>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</si>
  <si>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</si>
  <si>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</si>
  <si>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</si>
  <si>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</si>
  <si>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</si>
  <si>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</si>
  <si>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</si>
  <si>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</si>
  <si>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</si>
  <si>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</si>
  <si>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</si>
  <si>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</si>
  <si>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</si>
  <si>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</si>
  <si>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</si>
  <si>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</si>
  <si>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</si>
  <si>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</si>
  <si>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</si>
  <si>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</si>
  <si>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</si>
  <si>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</si>
  <si>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</si>
  <si>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</si>
  <si>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</si>
  <si>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</si>
  <si>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</si>
  <si>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</si>
  <si>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</si>
  <si>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</si>
  <si>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</si>
  <si>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</si>
  <si>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</si>
  <si>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</si>
  <si>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</si>
  <si>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</si>
  <si>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</si>
  <si>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</si>
  <si>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</si>
  <si>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</si>
  <si>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</si>
  <si>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</si>
  <si>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</si>
  <si>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</si>
  <si>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</si>
  <si>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</si>
  <si>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</si>
  <si>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</si>
  <si>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</si>
  <si>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</si>
  <si>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</si>
  <si>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</si>
  <si>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</si>
  <si>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</si>
  <si>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</si>
  <si>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</si>
  <si>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</si>
  <si>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</si>
  <si>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</si>
  <si>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</si>
  <si>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</si>
  <si>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</si>
  <si>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</si>
  <si>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</si>
  <si>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</si>
  <si>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</si>
  <si>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</si>
  <si>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</si>
  <si>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</si>
  <si>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</si>
  <si>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</si>
  <si>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</si>
  <si>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</si>
  <si>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</si>
  <si>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</si>
  <si>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</si>
  <si>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</si>
  <si>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</si>
  <si>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</si>
  <si>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</si>
  <si>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</si>
  <si>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</si>
  <si>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</si>
  <si>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</si>
  <si>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</si>
  <si>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</si>
  <si>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</si>
  <si>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</si>
  <si>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</si>
  <si>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</si>
  <si>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</si>
  <si>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</si>
  <si>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</si>
  <si>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</si>
  <si>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</si>
  <si>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</si>
  <si>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</si>
  <si>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</si>
  <si>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</si>
  <si>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</si>
  <si>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</si>
  <si>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</si>
  <si>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</si>
  <si>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</si>
  <si>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</si>
  <si>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</si>
  <si>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</si>
  <si>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</si>
  <si>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</si>
  <si>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</si>
  <si>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</si>
  <si>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</si>
  <si>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</si>
  <si>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</si>
  <si>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</si>
  <si>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</si>
  <si>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</si>
  <si>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</si>
  <si>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</si>
  <si>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</si>
  <si>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</si>
  <si>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</si>
  <si>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</si>
  <si>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</si>
  <si>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</si>
  <si>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</si>
  <si>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</si>
  <si>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</si>
  <si>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</si>
  <si>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</si>
  <si>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</si>
  <si>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</si>
  <si>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</si>
  <si>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</si>
  <si>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</si>
  <si>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</si>
  <si>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</si>
  <si>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</si>
  <si>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</si>
  <si>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</si>
  <si>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</si>
  <si>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</si>
  <si>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</si>
  <si>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</si>
  <si>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</si>
  <si>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</si>
  <si>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</si>
  <si>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</si>
  <si>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</si>
  <si>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</si>
  <si>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</si>
  <si>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</si>
  <si>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</si>
  <si>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</si>
  <si>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</si>
  <si>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</si>
  <si>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</si>
  <si>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</si>
  <si>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</si>
  <si>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</si>
  <si>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</si>
  <si>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</si>
  <si>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</si>
  <si>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</si>
  <si>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</si>
  <si>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</si>
  <si>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</si>
  <si>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</si>
  <si>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</si>
  <si>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</si>
  <si>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</si>
  <si>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</si>
  <si>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</si>
  <si>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</si>
  <si>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</si>
  <si>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</si>
  <si>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</si>
  <si>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</si>
  <si>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</si>
  <si>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</si>
  <si>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</si>
  <si>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</si>
  <si>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</si>
  <si>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</si>
  <si>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</si>
  <si>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</si>
  <si>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</si>
  <si>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</si>
  <si>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</si>
  <si>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</si>
  <si>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</si>
  <si>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</si>
  <si>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</si>
  <si>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</si>
  <si>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</si>
  <si>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</si>
  <si>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</si>
  <si>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</si>
  <si>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</si>
  <si>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</si>
  <si>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</si>
  <si>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</si>
  <si>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</si>
  <si>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</si>
  <si>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</si>
  <si>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</si>
  <si>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</si>
  <si>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</si>
  <si>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</si>
  <si>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</si>
  <si>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</si>
  <si>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</si>
  <si>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</si>
  <si>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</si>
  <si>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</si>
  <si>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</si>
  <si>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</si>
  <si>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</si>
  <si>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</si>
  <si>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</si>
  <si>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</si>
  <si>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</si>
  <si>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</si>
  <si>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</si>
  <si>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</si>
  <si>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</si>
  <si>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</si>
  <si>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</si>
  <si>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</si>
  <si>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</si>
  <si>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</si>
  <si>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</si>
  <si>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</si>
  <si>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</si>
  <si>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</si>
  <si>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</si>
  <si>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</si>
  <si>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</si>
  <si>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</si>
  <si>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</si>
  <si>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</si>
  <si>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</si>
  <si>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</si>
  <si>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</si>
  <si>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</si>
  <si>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</si>
  <si>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</si>
  <si>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</si>
  <si>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</si>
  <si>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</si>
  <si>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</si>
  <si>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</si>
  <si>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</si>
  <si>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</si>
  <si>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</si>
  <si>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</si>
  <si>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</si>
  <si>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</si>
  <si>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</si>
  <si>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</si>
  <si>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</si>
  <si>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</si>
  <si>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</si>
  <si>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</si>
  <si>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</si>
  <si>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</si>
  <si>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</si>
  <si>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</si>
  <si>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</si>
  <si>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</si>
  <si>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</si>
  <si>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</si>
  <si>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</si>
  <si>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</si>
  <si>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</si>
  <si>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</si>
  <si>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</si>
  <si>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</si>
  <si>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</si>
  <si>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</si>
  <si>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</si>
  <si>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</si>
  <si>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</si>
  <si>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</si>
  <si>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</si>
  <si>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</si>
  <si>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</si>
  <si>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</si>
  <si>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</si>
  <si>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</si>
  <si>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</si>
  <si>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</si>
  <si>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</si>
  <si>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</si>
  <si>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</si>
  <si>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</si>
  <si>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</si>
  <si>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</si>
  <si>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</si>
  <si>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</si>
  <si>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</si>
  <si>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</si>
  <si>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</si>
  <si>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</si>
  <si>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</si>
  <si>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</si>
  <si>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</si>
  <si>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</si>
  <si>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</si>
  <si>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</si>
  <si>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</si>
  <si>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</si>
  <si>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</si>
  <si>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</si>
  <si>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</si>
  <si>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</si>
  <si>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</si>
  <si>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</si>
  <si>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</si>
  <si>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</si>
  <si>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</si>
  <si>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</si>
  <si>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</si>
  <si>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</si>
  <si>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</si>
  <si>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</si>
  <si>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</si>
  <si>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</si>
  <si>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</si>
  <si>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</si>
  <si>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</si>
  <si>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</si>
  <si>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</si>
  <si>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</si>
  <si>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</si>
  <si>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</si>
  <si>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</si>
  <si>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</si>
  <si>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</si>
  <si>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</si>
  <si>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</si>
  <si>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</si>
  <si>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</si>
  <si>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</si>
  <si>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</si>
  <si>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</si>
  <si>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</si>
  <si>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</si>
  <si>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</si>
  <si>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</si>
  <si>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</si>
  <si>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</si>
  <si>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</si>
  <si>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</si>
  <si>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</si>
  <si>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</si>
  <si>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</si>
  <si>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</si>
  <si>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</si>
  <si>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</si>
  <si>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</si>
  <si>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</si>
  <si>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</si>
  <si>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</si>
  <si>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</si>
  <si>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</si>
  <si>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</si>
  <si>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</si>
  <si>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</si>
  <si>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</si>
  <si>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</si>
  <si>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</si>
  <si>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</si>
  <si>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</si>
  <si>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</si>
  <si>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</si>
  <si>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</si>
  <si>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</si>
  <si>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</si>
  <si>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</si>
  <si>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</si>
  <si>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</si>
  <si>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</si>
  <si>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</si>
  <si>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</si>
  <si>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</si>
  <si>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</si>
  <si>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</si>
  <si>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</si>
  <si>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</si>
  <si>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</si>
  <si>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</si>
  <si>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</si>
  <si>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</si>
  <si>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</si>
  <si>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</si>
  <si>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</si>
  <si>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</si>
  <si>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</si>
  <si>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</si>
  <si>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</si>
  <si>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</si>
  <si>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</si>
  <si>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</si>
  <si>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</si>
  <si>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</si>
  <si>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</si>
  <si>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</si>
  <si>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</si>
  <si>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</si>
  <si>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</si>
  <si>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</si>
  <si>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</si>
  <si>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</si>
  <si>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</si>
  <si>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</si>
  <si>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</si>
  <si>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</si>
  <si>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</si>
  <si>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</si>
  <si>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</si>
  <si>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</si>
  <si>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</si>
  <si>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</si>
  <si>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</si>
  <si>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</si>
  <si>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</si>
  <si>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</si>
  <si>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</si>
  <si>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</si>
  <si>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</si>
  <si>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</si>
  <si>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</si>
  <si>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</si>
  <si>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</si>
  <si>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</si>
  <si>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</si>
  <si>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</si>
  <si>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</si>
  <si>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</si>
  <si>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</si>
  <si>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</si>
  <si>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</si>
  <si>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</si>
  <si>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</si>
  <si>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</si>
  <si>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</si>
  <si>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</si>
  <si>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</si>
  <si>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</si>
  <si>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</si>
  <si>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</si>
  <si>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</si>
  <si>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</si>
  <si>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</si>
  <si>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</si>
  <si>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</si>
  <si>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</si>
  <si>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</si>
  <si>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</si>
  <si>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</si>
  <si>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</si>
  <si>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</si>
  <si>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</si>
  <si>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</si>
  <si>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</si>
  <si>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</si>
  <si>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</si>
  <si>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</si>
  <si>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</si>
  <si>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</si>
  <si>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</si>
  <si>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</si>
  <si>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</si>
  <si>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</si>
  <si>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</si>
  <si>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</si>
  <si>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</si>
  <si>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</si>
  <si>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</si>
  <si>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</si>
  <si>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</si>
  <si>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</si>
  <si>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</si>
  <si>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</si>
  <si>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</si>
  <si>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</si>
  <si>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</si>
  <si>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</si>
  <si>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</si>
  <si>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</si>
  <si>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</si>
  <si>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</si>
  <si>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</si>
  <si>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</si>
  <si>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</si>
  <si>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</si>
  <si>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</si>
  <si>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</si>
  <si>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</si>
  <si>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</si>
  <si>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</si>
  <si>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</si>
  <si>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</si>
  <si>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</si>
  <si>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</si>
  <si>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</si>
  <si>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</si>
  <si>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</si>
  <si>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</si>
  <si>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</si>
  <si>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</si>
  <si>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</si>
  <si>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</si>
  <si>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</si>
  <si>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</si>
  <si>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</si>
  <si>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</si>
  <si>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</si>
  <si>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</si>
  <si>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</si>
  <si>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</si>
  <si>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</si>
  <si>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</si>
  <si>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</si>
  <si>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</si>
  <si>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</si>
  <si>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</si>
  <si>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</si>
  <si>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</si>
  <si>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</si>
  <si>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</si>
  <si>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</si>
  <si>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</si>
  <si>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</si>
  <si>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</si>
  <si>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</si>
  <si>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</si>
  <si>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</si>
  <si>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</si>
  <si>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</si>
  <si>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</si>
  <si>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</si>
  <si>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</si>
  <si>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</si>
  <si>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</si>
  <si>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</si>
  <si>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</si>
  <si>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</si>
  <si>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</si>
  <si>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</si>
  <si>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</si>
  <si>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</si>
  <si>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</si>
  <si>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</si>
  <si>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</si>
  <si>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</si>
  <si>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</si>
  <si>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</si>
  <si>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</si>
  <si>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</si>
  <si>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</si>
  <si>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</si>
  <si>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</si>
  <si>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</si>
  <si>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</si>
  <si>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</si>
  <si>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</si>
  <si>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</si>
  <si>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</si>
  <si>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</si>
  <si>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</si>
  <si>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</si>
  <si>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</si>
  <si>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</si>
  <si>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</si>
  <si>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</si>
  <si>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</si>
  <si>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</si>
  <si>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</si>
  <si>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</si>
  <si>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</si>
  <si>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</si>
  <si>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</si>
  <si>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</si>
  <si>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</si>
  <si>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</si>
  <si>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</si>
  <si>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</si>
  <si>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</si>
  <si>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</si>
  <si>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</si>
  <si>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</si>
  <si>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</si>
  <si>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</si>
  <si>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</si>
  <si>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</si>
  <si>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</si>
  <si>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</si>
  <si>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</si>
  <si>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</si>
  <si>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</si>
  <si>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</si>
  <si>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</si>
  <si>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</si>
  <si>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</si>
  <si>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</si>
  <si>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</si>
  <si>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</si>
  <si>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</si>
  <si>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</si>
  <si>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</si>
  <si>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</si>
  <si>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</si>
  <si>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</si>
  <si>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</si>
  <si>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</si>
  <si>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</si>
  <si>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</si>
  <si>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</si>
  <si>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</si>
  <si>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</si>
  <si>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</si>
  <si>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</si>
  <si>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</si>
  <si>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</si>
  <si>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</si>
  <si>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</si>
  <si>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</si>
  <si>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</si>
  <si>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</si>
  <si>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</si>
  <si>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</si>
  <si>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</si>
  <si>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</si>
  <si>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</si>
  <si>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</si>
  <si>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</si>
  <si>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</si>
  <si>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</si>
  <si>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</si>
  <si>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</si>
  <si>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</si>
  <si>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</si>
  <si>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</si>
  <si>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</si>
  <si>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</si>
  <si>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</si>
  <si>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</si>
  <si>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</si>
  <si>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</si>
  <si>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</si>
  <si>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</si>
  <si>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</si>
  <si>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</si>
  <si>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</si>
  <si>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</si>
  <si>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</si>
  <si>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</si>
  <si>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</si>
  <si>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</si>
  <si>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</si>
  <si>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</si>
  <si>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</si>
  <si>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</si>
  <si>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</si>
  <si>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</si>
  <si>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</si>
  <si>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</si>
  <si>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</si>
  <si>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</si>
  <si>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</si>
  <si>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</si>
  <si>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</si>
  <si>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</si>
  <si>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</si>
  <si>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</si>
  <si>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</si>
  <si>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</si>
  <si>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</si>
  <si>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</si>
  <si>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</si>
  <si>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</si>
  <si>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</si>
  <si>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</si>
  <si>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</si>
  <si>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</si>
  <si>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</si>
  <si>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</si>
  <si>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</si>
  <si>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</si>
  <si>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</si>
  <si>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</si>
  <si>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</si>
  <si>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</si>
  <si>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</si>
  <si>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</si>
  <si>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</si>
  <si>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</si>
  <si>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</si>
  <si>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</si>
  <si>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</si>
  <si>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</si>
  <si>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</si>
  <si>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</si>
  <si>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</si>
  <si>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</si>
  <si>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</si>
  <si>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</si>
  <si>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</si>
  <si>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</si>
  <si>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</si>
  <si>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</si>
  <si>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</si>
  <si>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</si>
  <si>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</si>
  <si>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</si>
  <si>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</si>
  <si>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</si>
  <si>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</si>
  <si>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</si>
  <si>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</si>
  <si>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</si>
  <si>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</si>
  <si>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</si>
  <si>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</si>
  <si>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</si>
  <si>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</si>
  <si>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</si>
  <si>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</si>
  <si>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</si>
  <si>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</si>
  <si>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</si>
  <si>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</si>
  <si>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</si>
  <si>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</si>
  <si>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</si>
  <si>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</si>
  <si>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</si>
  <si>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</si>
  <si>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</si>
  <si>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</si>
  <si>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</si>
  <si>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</si>
  <si>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</si>
  <si>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</si>
  <si>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</si>
  <si>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</si>
  <si>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</si>
  <si>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</si>
  <si>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</si>
  <si>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</si>
  <si>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</si>
  <si>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</si>
  <si>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</si>
  <si>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</si>
  <si>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</si>
  <si>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</si>
  <si>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</si>
  <si>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</si>
  <si>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</si>
  <si>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</si>
  <si>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</si>
  <si>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</si>
  <si>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</si>
  <si>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</si>
  <si>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</si>
  <si>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</si>
  <si>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</si>
  <si>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</si>
  <si>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</si>
  <si>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</si>
  <si>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</si>
  <si>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</si>
  <si>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</si>
  <si>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</si>
  <si>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</si>
  <si>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</si>
  <si>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</si>
  <si>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</si>
  <si>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</si>
  <si>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</si>
  <si>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</si>
  <si>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</si>
  <si>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</si>
  <si>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</si>
  <si>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</si>
  <si>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</si>
  <si>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</si>
  <si>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</si>
  <si>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</si>
  <si>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</si>
  <si>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</si>
  <si>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</si>
  <si>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</si>
  <si>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</si>
  <si>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</si>
  <si>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</si>
  <si>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</si>
  <si>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</si>
  <si>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</si>
  <si>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</si>
  <si>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</si>
  <si>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</si>
  <si>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</si>
  <si>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</si>
  <si>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</si>
  <si>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</si>
  <si>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</si>
  <si>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</si>
  <si>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</si>
  <si>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</si>
  <si>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</si>
  <si>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</si>
  <si>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</si>
  <si>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</si>
  <si>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</si>
  <si>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</si>
  <si>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</si>
  <si>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</si>
  <si>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</si>
  <si>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</si>
  <si>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</si>
  <si>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</si>
  <si>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</si>
  <si>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</si>
  <si>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</si>
  <si>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</si>
  <si>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</si>
  <si>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</si>
  <si>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</si>
  <si>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</si>
  <si>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</si>
  <si>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</si>
  <si>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</si>
  <si>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</si>
  <si>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</si>
  <si>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</si>
  <si>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</si>
  <si>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</si>
  <si>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</si>
  <si>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</si>
  <si>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</si>
  <si>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</si>
  <si>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</si>
  <si>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</si>
  <si>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</si>
  <si>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</si>
  <si>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</si>
  <si>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</si>
  <si>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</si>
  <si>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</si>
  <si>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</si>
  <si>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</si>
  <si>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</si>
  <si>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</si>
  <si>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</si>
  <si>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</si>
  <si>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</si>
  <si>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</si>
  <si>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</si>
  <si>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</si>
  <si>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</si>
  <si>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</si>
  <si>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</si>
  <si>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</si>
  <si>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</si>
  <si>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</si>
  <si>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</si>
  <si>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</si>
  <si>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</si>
  <si>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</si>
  <si>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</si>
  <si>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</si>
  <si>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</si>
  <si>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</si>
  <si>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</si>
  <si>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</si>
  <si>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</si>
  <si>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</si>
  <si>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</si>
  <si>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</si>
  <si>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</si>
  <si>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</si>
  <si>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</si>
  <si>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</si>
  <si>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</si>
  <si>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</si>
  <si>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</si>
  <si>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</si>
  <si>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</si>
  <si>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</si>
  <si>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</si>
  <si>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</si>
  <si>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</si>
  <si>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</si>
  <si>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</si>
  <si>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</si>
  <si>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</si>
  <si>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</si>
  <si>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</si>
  <si>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</si>
  <si>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</si>
  <si>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</si>
  <si>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</si>
  <si>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</si>
  <si>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</si>
  <si>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</si>
  <si>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</si>
  <si>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</si>
  <si>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</si>
  <si>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</si>
  <si>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</si>
  <si>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</si>
  <si>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</si>
  <si>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</si>
  <si>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</si>
  <si>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</si>
  <si>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</si>
  <si>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</si>
  <si>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</si>
  <si>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</si>
  <si>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</si>
  <si>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</si>
  <si>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</si>
  <si>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</si>
  <si>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</si>
  <si>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</si>
  <si>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</si>
  <si>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</si>
  <si>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</si>
  <si>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</si>
  <si>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</si>
  <si>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</si>
  <si>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</si>
  <si>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</si>
  <si>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</si>
  <si>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</si>
  <si>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</si>
  <si>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</si>
  <si>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</si>
  <si>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</si>
  <si>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</si>
  <si>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</si>
  <si>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</si>
  <si>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</si>
  <si>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</si>
  <si>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</si>
  <si>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</si>
  <si>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</si>
  <si>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</si>
  <si>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</si>
  <si>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</si>
  <si>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</si>
  <si>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</si>
  <si>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</si>
  <si>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</si>
  <si>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</si>
  <si>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</si>
  <si>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</si>
  <si>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</si>
  <si>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</si>
  <si>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</si>
  <si>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</si>
  <si>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</si>
  <si>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</si>
  <si>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</si>
  <si>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</si>
  <si>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</si>
  <si>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</si>
  <si>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</si>
  <si>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</si>
  <si>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</si>
  <si>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</si>
  <si>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</si>
  <si>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</si>
  <si>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</si>
  <si>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</si>
  <si>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</si>
  <si>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</si>
  <si>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</si>
  <si>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</si>
  <si>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</si>
  <si>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</si>
  <si>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</si>
  <si>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</si>
  <si>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</si>
  <si>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</si>
  <si>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</si>
  <si>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</si>
  <si>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</si>
  <si>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</si>
  <si>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</si>
  <si>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</si>
  <si>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</si>
  <si>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</si>
  <si>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</si>
  <si>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</si>
  <si>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</si>
  <si>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</si>
  <si>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</si>
  <si>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</si>
  <si>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</si>
  <si>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</si>
  <si>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</si>
  <si>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</si>
  <si>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</si>
  <si>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</si>
  <si>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</si>
  <si>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</si>
  <si>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</si>
  <si>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</si>
  <si>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</si>
  <si>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</si>
  <si>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</si>
  <si>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</si>
  <si>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</si>
  <si>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</si>
  <si>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</si>
  <si>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</si>
  <si>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</si>
  <si>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</si>
  <si>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</si>
  <si>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</si>
  <si>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</si>
  <si>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</si>
  <si>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</si>
  <si>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</si>
  <si>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</si>
  <si>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</si>
  <si>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</si>
  <si>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</si>
  <si>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</si>
  <si>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</si>
  <si>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</si>
  <si>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</si>
  <si>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</si>
  <si>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</si>
  <si>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</si>
  <si>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</si>
  <si>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</si>
  <si>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</si>
  <si>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</si>
  <si>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</si>
  <si>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</si>
  <si>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</si>
  <si>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</si>
  <si>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</si>
  <si>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</si>
  <si>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</si>
  <si>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</si>
  <si>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</si>
  <si>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</si>
  <si>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</si>
  <si>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</si>
  <si>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</si>
  <si>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</si>
  <si>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</si>
  <si>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</si>
  <si>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</si>
  <si>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</si>
  <si>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</si>
  <si>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</si>
  <si>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</si>
  <si>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</si>
  <si>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</si>
  <si>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</si>
  <si>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</si>
  <si>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</si>
  <si>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</si>
  <si>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</si>
  <si>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</si>
  <si>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</si>
  <si>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</si>
  <si>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</si>
  <si>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</si>
  <si>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</si>
  <si>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</si>
  <si>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</si>
  <si>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</si>
  <si>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</si>
  <si>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</si>
  <si>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</si>
  <si>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</si>
  <si>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</si>
  <si>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</si>
  <si>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</si>
  <si>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</si>
  <si>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</si>
  <si>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</si>
  <si>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</si>
  <si>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</si>
  <si>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</si>
  <si>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</si>
  <si>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</si>
  <si>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</si>
  <si>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</si>
  <si>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</si>
  <si>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</si>
  <si>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</si>
  <si>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</si>
  <si>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</si>
  <si>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</si>
  <si>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</si>
  <si>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</si>
  <si>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</si>
  <si>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</si>
  <si>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</si>
  <si>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</si>
  <si>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</si>
  <si>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</si>
  <si>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</si>
  <si>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</si>
  <si>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</si>
  <si>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</si>
  <si>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</si>
  <si>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</si>
  <si>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</si>
  <si>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</si>
  <si>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</si>
  <si>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</si>
  <si>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</si>
  <si>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</si>
  <si>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</si>
  <si>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</si>
  <si>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</si>
  <si>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</si>
  <si>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</si>
  <si>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</si>
  <si>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</si>
  <si>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</si>
  <si>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</si>
  <si>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</si>
  <si>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</si>
  <si>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</si>
  <si>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</si>
  <si>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</si>
  <si>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</si>
  <si>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</si>
  <si>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</si>
  <si>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</si>
  <si>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</si>
  <si>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</si>
  <si>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</si>
  <si>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</si>
  <si>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</si>
  <si>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</si>
  <si>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</si>
  <si>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</si>
  <si>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</si>
  <si>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</si>
  <si>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</si>
  <si>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</si>
  <si>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</si>
  <si>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</si>
  <si>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</si>
  <si>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</si>
  <si>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</si>
  <si>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</si>
  <si>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</si>
  <si>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</si>
  <si>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</si>
  <si>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</si>
  <si>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</si>
  <si>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</si>
  <si>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</si>
  <si>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</si>
  <si>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</si>
  <si>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</si>
  <si>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</si>
  <si>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</si>
  <si>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</si>
  <si>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</si>
  <si>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</si>
  <si>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</si>
  <si>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</si>
  <si>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</si>
  <si>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</si>
  <si>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</si>
  <si>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</si>
  <si>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</si>
  <si>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</si>
  <si>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</si>
  <si>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</si>
  <si>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</si>
  <si>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</si>
  <si>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</si>
  <si>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</si>
  <si>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</si>
  <si>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</si>
  <si>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</si>
  <si>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</si>
  <si>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</si>
  <si>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</si>
  <si>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</si>
  <si>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</si>
  <si>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</si>
  <si>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</si>
  <si>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</si>
  <si>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</si>
  <si>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</si>
  <si>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</si>
  <si>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</si>
  <si>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</si>
  <si>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</si>
  <si>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</si>
  <si>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</si>
  <si>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</si>
  <si>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</si>
  <si>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</si>
  <si>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</si>
  <si>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</si>
  <si>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</si>
  <si>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</si>
  <si>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</si>
  <si>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</si>
  <si>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</si>
  <si>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</si>
  <si>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</si>
  <si>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</si>
  <si>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</si>
  <si>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</si>
  <si>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</si>
  <si>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</si>
  <si>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</si>
  <si>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</si>
  <si>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</si>
  <si>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</si>
  <si>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</si>
  <si>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</si>
  <si>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</si>
  <si>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</si>
  <si>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</si>
  <si>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</si>
  <si>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</si>
  <si>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</si>
  <si>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</si>
  <si>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</si>
  <si>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</si>
  <si>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</si>
  <si>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</si>
  <si>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</si>
  <si>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</si>
  <si>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</si>
  <si>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</si>
  <si>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</si>
  <si>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</si>
  <si>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</si>
  <si>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</si>
  <si>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</si>
  <si>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</si>
  <si>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</si>
  <si>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</si>
  <si>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</si>
  <si>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</si>
  <si>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</si>
  <si>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</si>
  <si>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</si>
  <si>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</si>
  <si>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</si>
  <si>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</si>
  <si>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</si>
  <si>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</si>
  <si>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</si>
  <si>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</si>
  <si>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</si>
  <si>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</si>
  <si>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</si>
  <si>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</si>
  <si>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</si>
  <si>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</si>
  <si>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</si>
  <si>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</si>
  <si>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</si>
  <si>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</si>
  <si>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</si>
  <si>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</si>
  <si>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</si>
  <si>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</si>
  <si>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</si>
  <si>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</si>
  <si>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</si>
  <si>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</si>
  <si>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</si>
  <si>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</si>
  <si>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</si>
  <si>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</si>
  <si>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</si>
  <si>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</si>
  <si>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</si>
  <si>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</si>
  <si>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</si>
  <si>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</si>
  <si>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</si>
  <si>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</si>
  <si>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</si>
  <si>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</si>
  <si>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</si>
  <si>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</si>
  <si>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</si>
  <si>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</si>
  <si>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</si>
  <si>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</si>
  <si>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</si>
  <si>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</si>
  <si>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</si>
  <si>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</si>
  <si>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</si>
  <si>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</si>
  <si>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</si>
  <si>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</si>
  <si>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</si>
  <si>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</si>
  <si>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</si>
  <si>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</si>
  <si>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</si>
  <si>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</si>
  <si>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</si>
  <si>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</si>
  <si>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</si>
  <si>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</si>
  <si>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</si>
  <si>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</si>
  <si>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</si>
  <si>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</si>
  <si>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</si>
  <si>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</si>
  <si>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</si>
  <si>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</si>
  <si>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</si>
  <si>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</si>
  <si>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</si>
  <si>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</si>
  <si>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</si>
  <si>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</si>
  <si>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</si>
  <si>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</si>
  <si>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</si>
  <si>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</si>
  <si>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</si>
  <si>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</si>
  <si>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</si>
  <si>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</si>
  <si>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</si>
  <si>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</si>
  <si>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</si>
  <si>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</si>
  <si>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</si>
  <si>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</si>
  <si>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</si>
  <si>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</si>
  <si>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</si>
  <si>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</si>
  <si>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</si>
  <si>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</si>
  <si>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</si>
  <si>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</si>
  <si>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</si>
  <si>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</si>
  <si>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</si>
  <si>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</si>
  <si>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</si>
  <si>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</si>
  <si>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</si>
  <si>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</si>
  <si>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</si>
  <si>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</si>
  <si>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</si>
  <si>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</si>
  <si>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</si>
  <si>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</si>
  <si>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</si>
  <si>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</si>
  <si>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</si>
  <si>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</si>
  <si>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</si>
  <si>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</si>
  <si>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</si>
  <si>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</si>
  <si>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</si>
  <si>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</si>
  <si>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</si>
  <si>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</si>
  <si>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</si>
  <si>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</si>
  <si>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</si>
  <si>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</si>
  <si>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</si>
  <si>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</si>
  <si>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</si>
  <si>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</si>
  <si>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</si>
  <si>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</si>
  <si>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</si>
  <si>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</si>
  <si>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</si>
  <si>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</si>
  <si>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</si>
  <si>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</si>
  <si>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</si>
  <si>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</si>
  <si>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</si>
  <si>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</si>
  <si>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</si>
  <si>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</si>
  <si>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</si>
  <si>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</si>
  <si>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</si>
  <si>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</si>
  <si>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</si>
  <si>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</si>
  <si>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</si>
  <si>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</si>
  <si>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</si>
  <si>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</si>
  <si>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</si>
  <si>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</si>
  <si>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</si>
  <si>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</si>
  <si>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</si>
  <si>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</si>
  <si>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</si>
  <si>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</si>
  <si>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</si>
  <si>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</si>
  <si>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</si>
  <si>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</si>
  <si>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</si>
  <si>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</si>
  <si>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</si>
  <si>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</si>
  <si>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</si>
  <si>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</si>
  <si>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</si>
  <si>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</si>
  <si>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</si>
  <si>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</si>
  <si>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</si>
  <si>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</si>
  <si>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</si>
  <si>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</si>
  <si>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</si>
  <si>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</si>
  <si>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</si>
  <si>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</si>
  <si>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</si>
  <si>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</si>
  <si>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</si>
  <si>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</si>
  <si>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</si>
  <si>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</si>
  <si>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</si>
  <si>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</si>
  <si>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</si>
  <si>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</si>
  <si>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</si>
  <si>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</si>
  <si>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</si>
  <si>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</si>
  <si>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</si>
  <si>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</si>
  <si>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</si>
  <si>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</si>
  <si>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</si>
  <si>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</si>
  <si>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</si>
  <si>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</si>
  <si>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</si>
  <si>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</si>
  <si>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</si>
  <si>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</si>
  <si>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</si>
  <si>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</si>
  <si>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</si>
  <si>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</si>
  <si>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</si>
  <si>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</si>
  <si>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</si>
  <si>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</si>
  <si>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</si>
  <si>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</si>
  <si>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</si>
  <si>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</si>
  <si>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</si>
  <si>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</si>
  <si>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</si>
  <si>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</si>
  <si>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</si>
  <si>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</si>
  <si>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</si>
  <si>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</si>
  <si>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</si>
  <si>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</si>
  <si>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</si>
  <si>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</si>
  <si>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</si>
  <si>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</si>
  <si>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</si>
  <si>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</si>
  <si>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</si>
  <si>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</si>
  <si>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</si>
  <si>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</si>
  <si>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</si>
  <si>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</si>
  <si>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</si>
  <si>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</si>
  <si>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</si>
  <si>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</si>
  <si>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</si>
  <si>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</si>
  <si>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</si>
  <si>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</si>
  <si>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</si>
  <si>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</si>
  <si>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</si>
  <si>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</si>
  <si>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</si>
  <si>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</si>
  <si>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</si>
  <si>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</si>
  <si>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</si>
  <si>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</si>
  <si>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</si>
  <si>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</si>
  <si>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</si>
  <si>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</si>
  <si>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</si>
  <si>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</si>
  <si>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</si>
  <si>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</si>
  <si>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</si>
  <si>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</si>
  <si>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</si>
  <si>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</si>
  <si>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</si>
  <si>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</si>
  <si>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</si>
  <si>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</si>
  <si>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</si>
  <si>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</si>
  <si>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</si>
  <si>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</si>
  <si>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</si>
  <si>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</si>
  <si>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</si>
  <si>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</si>
  <si>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</si>
  <si>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</si>
  <si>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</si>
  <si>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</si>
  <si>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</si>
  <si>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</si>
  <si>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</si>
  <si>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</si>
  <si>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</si>
  <si>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</si>
  <si>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</si>
  <si>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</si>
  <si>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</si>
  <si>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</si>
  <si>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</si>
  <si>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</si>
  <si>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</si>
  <si>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</si>
  <si>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</si>
  <si>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</si>
  <si>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</si>
  <si>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</si>
  <si>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</si>
  <si>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</si>
  <si>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</si>
  <si>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</si>
  <si>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</si>
  <si>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</si>
  <si>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</si>
  <si>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</si>
  <si>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</si>
  <si>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</si>
  <si>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</si>
  <si>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</si>
  <si>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</si>
  <si>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</si>
  <si>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</si>
  <si>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</si>
  <si>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</si>
  <si>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</si>
  <si>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</si>
  <si>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</si>
  <si>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</si>
  <si>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</si>
  <si>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</si>
  <si>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</si>
  <si>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</si>
  <si>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</si>
  <si>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</si>
  <si>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</si>
  <si>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</si>
  <si>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</si>
  <si>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</si>
  <si>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</si>
  <si>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</si>
  <si>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</si>
  <si>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</si>
  <si>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</si>
  <si>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</si>
  <si>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</si>
  <si>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</si>
  <si>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</si>
  <si>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</si>
  <si>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</si>
  <si>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</si>
  <si>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</si>
  <si>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</si>
  <si>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</si>
  <si>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</si>
  <si>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</si>
  <si>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</si>
  <si>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</si>
  <si>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</si>
  <si>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</si>
  <si>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</si>
  <si>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</si>
  <si>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</si>
  <si>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</si>
  <si>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</si>
  <si>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</si>
  <si>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</si>
  <si>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</si>
  <si>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</si>
  <si>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</si>
  <si>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</si>
  <si>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</si>
  <si>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</si>
  <si>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</si>
  <si>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</si>
  <si>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</si>
  <si>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</si>
  <si>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</si>
  <si>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</si>
  <si>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</si>
  <si>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</si>
  <si>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</si>
  <si>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</si>
  <si>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</si>
  <si>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</si>
  <si>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</si>
  <si>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</si>
  <si>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</si>
  <si>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</si>
  <si>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</si>
  <si>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</si>
  <si>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</si>
  <si>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</si>
  <si>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</si>
  <si>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</si>
  <si>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</si>
  <si>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</si>
  <si>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</si>
  <si>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</si>
  <si>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</si>
  <si>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</si>
  <si>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</si>
  <si>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</si>
  <si>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</si>
  <si>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</si>
  <si>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</si>
  <si>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</si>
  <si>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</si>
  <si>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</si>
  <si>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</si>
  <si>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</si>
  <si>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</si>
  <si>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</si>
  <si>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</si>
  <si>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</si>
  <si>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</si>
  <si>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</si>
  <si>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</si>
  <si>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</si>
  <si>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</si>
  <si>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</si>
  <si>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</si>
  <si>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</si>
  <si>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</si>
  <si>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</si>
  <si>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</si>
  <si>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</si>
  <si>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</si>
  <si>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</si>
  <si>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</si>
  <si>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</si>
  <si>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</si>
  <si>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</si>
  <si>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</si>
  <si>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</si>
  <si>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</si>
  <si>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</si>
  <si>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</si>
  <si>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</si>
  <si>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</si>
  <si>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</si>
  <si>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</si>
  <si>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</si>
  <si>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</si>
  <si>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</si>
  <si>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</si>
  <si>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</si>
  <si>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</si>
  <si>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</si>
  <si>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</si>
  <si>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</si>
  <si>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</si>
  <si>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</si>
  <si>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</si>
  <si>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</si>
  <si>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</si>
  <si>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</si>
  <si>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</si>
  <si>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</si>
  <si>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</si>
  <si>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</si>
  <si>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</si>
  <si>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</si>
  <si>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</si>
  <si>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</si>
  <si>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</si>
  <si>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</si>
  <si>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</si>
  <si>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</si>
  <si>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</si>
  <si>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</si>
  <si>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</si>
  <si>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</si>
  <si>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</si>
  <si>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</si>
  <si>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</si>
  <si>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</si>
  <si>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</si>
  <si>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</si>
  <si>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</si>
  <si>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</si>
  <si>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</si>
  <si>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</si>
  <si>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</si>
  <si>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</si>
  <si>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</si>
  <si>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</si>
  <si>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</si>
  <si>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</si>
  <si>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</si>
  <si>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</si>
  <si>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</si>
  <si>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</si>
  <si>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</si>
  <si>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</si>
  <si>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</si>
  <si>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</si>
  <si>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</si>
  <si>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</si>
  <si>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</si>
  <si>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</si>
  <si>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</si>
  <si>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</si>
  <si>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</si>
  <si>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</si>
  <si>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</si>
  <si>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</si>
  <si>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</si>
  <si>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</si>
  <si>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</si>
  <si>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</si>
  <si>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</si>
  <si>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</si>
  <si>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</si>
  <si>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</si>
  <si>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</si>
  <si>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</si>
  <si>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</si>
  <si>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</si>
  <si>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</si>
  <si>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</si>
  <si>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</si>
  <si>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</si>
  <si>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</si>
  <si>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</si>
  <si>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</si>
  <si>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</si>
  <si>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</si>
  <si>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</si>
  <si>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</si>
  <si>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</si>
  <si>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</si>
  <si>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</si>
  <si>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</si>
  <si>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</si>
  <si>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</si>
  <si>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</si>
  <si>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</si>
  <si>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</si>
  <si>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</si>
  <si>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</si>
  <si>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</si>
  <si>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</si>
  <si>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</si>
  <si>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</si>
  <si>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</si>
  <si>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</si>
  <si>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</si>
  <si>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</si>
  <si>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</si>
  <si>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</si>
  <si>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</si>
  <si>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</si>
  <si>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</si>
  <si>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</si>
  <si>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</si>
  <si>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</si>
  <si>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</si>
  <si>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</si>
  <si>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</si>
  <si>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</si>
  <si>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</si>
  <si>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</si>
  <si>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</si>
  <si>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</si>
  <si>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</si>
  <si>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</si>
  <si>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</si>
  <si>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</si>
  <si>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</si>
  <si>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</si>
  <si>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</si>
  <si>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</si>
  <si>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</si>
  <si>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</si>
  <si>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</si>
  <si>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</si>
  <si>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</si>
  <si>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</si>
  <si>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</si>
  <si>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</si>
  <si>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</si>
  <si>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</si>
  <si>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</si>
  <si>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</si>
  <si>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</si>
  <si>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</si>
  <si>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</si>
  <si>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</si>
  <si>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</si>
  <si>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</si>
  <si>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</si>
  <si>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</si>
  <si>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</si>
  <si>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</si>
  <si>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</si>
  <si>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</si>
  <si>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</si>
  <si>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</si>
  <si>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</si>
  <si>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</si>
  <si>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</si>
  <si>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</si>
  <si>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</si>
  <si>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</si>
  <si>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</si>
  <si>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</si>
  <si>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</si>
  <si>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</si>
  <si>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</si>
  <si>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</si>
  <si>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</si>
  <si>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</si>
  <si>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</si>
  <si>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</si>
  <si>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</si>
  <si>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</si>
  <si>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</si>
  <si>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</si>
  <si>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</si>
  <si>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</si>
  <si>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</si>
  <si>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</si>
  <si>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</si>
  <si>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</si>
  <si>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</si>
  <si>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</si>
  <si>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</si>
  <si>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</si>
  <si>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</si>
  <si>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</si>
  <si>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</si>
  <si>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</si>
  <si>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</si>
  <si>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</si>
  <si>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</si>
  <si>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</si>
  <si>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</si>
  <si>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</si>
  <si>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</si>
  <si>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</si>
  <si>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</si>
  <si>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</si>
  <si>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</si>
  <si>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</si>
  <si>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</si>
  <si>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</si>
  <si>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</si>
  <si>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</si>
  <si>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</si>
  <si>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</si>
  <si>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</si>
  <si>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</si>
  <si>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</si>
  <si>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</si>
  <si>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</si>
  <si>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</si>
  <si>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</si>
  <si>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</si>
  <si>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</si>
  <si>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</si>
  <si>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</si>
  <si>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</si>
  <si>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</si>
  <si>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</si>
  <si>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</si>
  <si>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</si>
  <si>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</si>
  <si>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</si>
  <si>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</si>
  <si>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</si>
  <si>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</si>
  <si>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</si>
  <si>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</si>
  <si>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</si>
  <si>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</si>
  <si>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</si>
  <si>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</si>
  <si>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</si>
  <si>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</si>
  <si>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</si>
  <si>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</si>
  <si>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</si>
  <si>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</si>
  <si>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</si>
  <si>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</si>
  <si>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</si>
  <si>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</si>
  <si>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</si>
  <si>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</si>
  <si>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</si>
  <si>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</si>
  <si>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</si>
  <si>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</si>
  <si>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</si>
  <si>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</si>
  <si>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</si>
  <si>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</si>
  <si>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</si>
  <si>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</si>
  <si>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</si>
  <si>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</si>
  <si>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</si>
  <si>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</si>
  <si>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</si>
  <si>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</si>
  <si>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</si>
  <si>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</si>
  <si>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</si>
  <si>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</si>
  <si>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</si>
  <si>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</si>
  <si>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</si>
  <si>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</si>
  <si>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</si>
  <si>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</si>
  <si>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</si>
  <si>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</si>
  <si>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</si>
  <si>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</si>
  <si>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</si>
  <si>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</si>
  <si>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</si>
  <si>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</si>
  <si>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</si>
  <si>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</si>
  <si>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</si>
  <si>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</si>
  <si>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</si>
  <si>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</si>
  <si>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</si>
  <si>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</si>
  <si>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</si>
  <si>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</si>
  <si>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</si>
  <si>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</si>
  <si>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</si>
  <si>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</si>
  <si>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</si>
  <si>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</si>
  <si>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</si>
  <si>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</si>
  <si>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</si>
  <si>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</si>
  <si>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</si>
  <si>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</si>
  <si>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</si>
  <si>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</si>
  <si>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</si>
  <si>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</si>
  <si>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</si>
  <si>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</si>
  <si>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</si>
  <si>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</si>
  <si>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</si>
  <si>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</si>
  <si>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</si>
  <si>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</si>
  <si>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</si>
  <si>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</si>
  <si>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</si>
  <si>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</si>
  <si>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</si>
  <si>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</si>
  <si>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</si>
  <si>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</si>
  <si>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</si>
  <si>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</si>
  <si>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</si>
  <si>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</si>
  <si>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</si>
  <si>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</si>
  <si>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</si>
  <si>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</si>
  <si>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</si>
  <si>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</si>
  <si>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</si>
  <si>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</si>
  <si>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</si>
  <si>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</si>
  <si>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</si>
  <si>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</si>
  <si>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</si>
  <si>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</si>
  <si>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</si>
  <si>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</si>
  <si>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</si>
  <si>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</si>
  <si>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</si>
  <si>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</si>
  <si>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</si>
  <si>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</si>
  <si>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</si>
  <si>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</si>
  <si>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</si>
  <si>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</si>
  <si>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</si>
  <si>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</si>
  <si>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</si>
  <si>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</si>
  <si>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</si>
  <si>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</si>
  <si>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</si>
  <si>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</si>
  <si>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</si>
  <si>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</si>
  <si>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</si>
  <si>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</si>
  <si>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</si>
  <si>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</si>
  <si>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</si>
  <si>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</si>
  <si>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</si>
  <si>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</si>
  <si>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</si>
  <si>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</si>
  <si>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</si>
  <si>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</si>
  <si>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</si>
  <si>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</si>
  <si>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</si>
  <si>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</si>
  <si>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</si>
  <si>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</si>
  <si>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</si>
  <si>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</si>
  <si>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</si>
  <si>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</si>
  <si>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</si>
  <si>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</si>
  <si>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</si>
  <si>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</si>
  <si>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</si>
  <si>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</si>
  <si>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</si>
  <si>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</si>
  <si>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</si>
  <si>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</si>
  <si>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</si>
  <si>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</si>
  <si>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</si>
  <si>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</si>
  <si>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</si>
  <si>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</si>
  <si>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</si>
  <si>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</si>
  <si>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</si>
  <si>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</si>
  <si>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</si>
  <si>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</si>
  <si>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</si>
  <si>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</si>
  <si>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</si>
  <si>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</si>
  <si>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</si>
  <si>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</si>
  <si>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</si>
  <si>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</si>
  <si>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</si>
  <si>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</si>
  <si>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</si>
  <si>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</si>
  <si>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</si>
  <si>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</si>
  <si>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</si>
  <si>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</si>
  <si>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</si>
  <si>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</si>
  <si>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</si>
  <si>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</si>
  <si>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</si>
  <si>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</si>
  <si>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</si>
  <si>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</si>
  <si>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</si>
  <si>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</si>
  <si>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</si>
  <si>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</si>
  <si>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</si>
  <si>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</si>
  <si>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</si>
  <si>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</si>
  <si>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</si>
  <si>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</si>
  <si>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</si>
  <si>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</si>
  <si>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</si>
  <si>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</si>
  <si>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</si>
  <si>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</si>
  <si>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</si>
  <si>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</si>
  <si>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</si>
  <si>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</si>
  <si>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</si>
  <si>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</si>
  <si>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</si>
  <si>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</si>
  <si>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</si>
  <si>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</si>
  <si>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</si>
  <si>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</si>
  <si>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</si>
  <si>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</si>
  <si>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</si>
  <si>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</si>
  <si>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</si>
  <si>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</si>
  <si>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</si>
  <si>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</si>
  <si>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</si>
  <si>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</si>
  <si>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</si>
  <si>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</si>
  <si>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</si>
  <si>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</si>
  <si>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</si>
  <si>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</si>
  <si>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</si>
  <si>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</si>
  <si>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</si>
  <si>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</si>
  <si>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</si>
  <si>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</si>
  <si>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</si>
  <si>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</si>
  <si>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</si>
  <si>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</si>
  <si>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</si>
  <si>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</si>
  <si>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</si>
  <si>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</si>
  <si>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</si>
  <si>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</si>
  <si>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</si>
  <si>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</si>
  <si>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</si>
  <si>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</si>
  <si>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</si>
  <si>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</si>
  <si>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</si>
  <si>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</si>
  <si>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</si>
  <si>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</si>
  <si>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</si>
  <si>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</si>
  <si>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</si>
  <si>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</si>
  <si>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</si>
  <si>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</si>
  <si>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</si>
  <si>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</si>
  <si>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</si>
  <si>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</si>
  <si>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</si>
  <si>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</si>
  <si>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</si>
  <si>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</si>
  <si>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</si>
  <si>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</si>
  <si>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</si>
  <si>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</si>
  <si>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</si>
  <si>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</si>
  <si>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</si>
  <si>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</si>
  <si>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</si>
  <si>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</si>
  <si>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</si>
  <si>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</si>
  <si>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</si>
  <si>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</si>
  <si>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</si>
  <si>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</si>
  <si>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</si>
  <si>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</si>
  <si>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</si>
  <si>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</si>
  <si>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</si>
  <si>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</si>
  <si>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</si>
  <si>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</si>
  <si>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</si>
  <si>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</si>
  <si>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</si>
  <si>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</si>
  <si>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</si>
  <si>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</si>
  <si>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</si>
  <si>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</si>
  <si>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</si>
  <si>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</si>
  <si>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</si>
  <si>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</si>
  <si>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</si>
  <si>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</si>
  <si>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</si>
  <si>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</si>
  <si>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</si>
  <si>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</si>
  <si>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</si>
  <si>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</si>
  <si>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</si>
  <si>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</si>
  <si>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</si>
  <si>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</si>
  <si>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</si>
  <si>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</si>
  <si>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</si>
  <si>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</si>
  <si>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</si>
  <si>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</si>
  <si>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</si>
  <si>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</si>
  <si>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</si>
  <si>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</si>
  <si>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</si>
  <si>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</si>
  <si>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</si>
  <si>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</si>
  <si>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</si>
  <si>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</si>
  <si>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</si>
  <si>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</si>
  <si>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</si>
  <si>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</si>
  <si>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</si>
  <si>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</si>
  <si>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</si>
  <si>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</si>
  <si>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</si>
  <si>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</si>
  <si>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</si>
  <si>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</si>
  <si>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</si>
  <si>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</si>
  <si>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</si>
  <si>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</si>
  <si>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</si>
  <si>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</si>
  <si>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</si>
  <si>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</si>
  <si>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</si>
  <si>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</si>
  <si>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</si>
  <si>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</si>
  <si>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</si>
  <si>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</si>
  <si>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</si>
  <si>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</si>
  <si>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</si>
  <si>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</si>
  <si>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</si>
  <si>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</si>
  <si>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</si>
  <si>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</si>
  <si>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</si>
  <si>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</si>
  <si>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</si>
  <si>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</si>
  <si>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</si>
  <si>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</si>
  <si>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</si>
  <si>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</si>
  <si>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</si>
  <si>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</si>
  <si>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</si>
  <si>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</si>
  <si>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</si>
  <si>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</si>
  <si>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</si>
  <si>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</si>
  <si>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</si>
  <si>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</si>
  <si>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</si>
  <si>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</si>
  <si>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</si>
  <si>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</si>
  <si>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</si>
  <si>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</si>
  <si>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</si>
  <si>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</si>
  <si>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</si>
  <si>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</si>
  <si>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</si>
  <si>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</si>
  <si>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</si>
  <si>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</si>
  <si>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</si>
  <si>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</si>
  <si>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</si>
  <si>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</si>
  <si>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</si>
  <si>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</si>
  <si>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</si>
  <si>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</si>
  <si>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</si>
  <si>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</si>
  <si>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</si>
  <si>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</si>
  <si>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</si>
  <si>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</si>
  <si>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</si>
  <si>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</si>
  <si>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</si>
  <si>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</si>
  <si>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</si>
  <si>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</si>
  <si>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</si>
  <si>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</si>
  <si>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</si>
  <si>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</si>
  <si>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</si>
  <si>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</si>
  <si>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</si>
  <si>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</si>
  <si>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</si>
  <si>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</si>
  <si>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</si>
  <si>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</si>
  <si>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</si>
  <si>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</si>
  <si>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</si>
  <si>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</si>
  <si>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</si>
  <si>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</si>
  <si>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</si>
  <si>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</si>
  <si>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</si>
  <si>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</si>
  <si>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</si>
  <si>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</si>
  <si>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</si>
  <si>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</si>
  <si>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</si>
  <si>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</si>
  <si>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</si>
  <si>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</si>
  <si>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</si>
  <si>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</si>
  <si>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</si>
  <si>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</si>
  <si>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</si>
  <si>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</si>
  <si>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</si>
  <si>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</si>
  <si>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</si>
  <si>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</si>
  <si>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</si>
  <si>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</si>
  <si>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</si>
  <si>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</si>
  <si>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</si>
  <si>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</si>
  <si>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</si>
  <si>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</si>
  <si>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</si>
  <si>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</si>
  <si>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</si>
  <si>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</si>
  <si>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</si>
  <si>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</si>
  <si>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</si>
  <si>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</si>
  <si>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</si>
  <si>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</si>
  <si>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</si>
  <si>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</si>
  <si>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</si>
  <si>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</si>
  <si>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</si>
  <si>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</si>
  <si>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</si>
  <si>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</si>
  <si>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</si>
  <si>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</si>
  <si>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</si>
  <si>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</si>
  <si>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</si>
  <si>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</si>
  <si>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</si>
  <si>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</si>
  <si>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</si>
  <si>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</si>
  <si>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</si>
  <si>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</si>
  <si>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</si>
  <si>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</si>
  <si>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</si>
  <si>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</si>
  <si>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</si>
  <si>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</si>
  <si>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</si>
  <si>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</si>
  <si>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</si>
  <si>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</si>
  <si>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</si>
  <si>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</si>
  <si>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</si>
  <si>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</si>
  <si>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</si>
  <si>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</si>
  <si>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</si>
  <si>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</si>
  <si>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</si>
  <si>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</si>
  <si>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</si>
  <si>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</si>
  <si>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</si>
  <si>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</si>
  <si>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</si>
  <si>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</si>
  <si>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</si>
  <si>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</si>
  <si>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</si>
  <si>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</si>
  <si>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</si>
  <si>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</si>
  <si>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</si>
  <si>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</si>
  <si>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</si>
  <si>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</si>
  <si>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</si>
  <si>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</si>
  <si>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</si>
  <si>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</si>
  <si>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</si>
  <si>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</si>
  <si>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</si>
  <si>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</si>
  <si>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</si>
  <si>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</si>
  <si>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</si>
  <si>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</si>
  <si>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</si>
  <si>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</si>
  <si>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</si>
  <si>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</si>
  <si>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</si>
  <si>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</si>
  <si>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</si>
  <si>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</si>
  <si>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</si>
  <si>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</si>
  <si>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</si>
  <si>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</si>
  <si>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</si>
  <si>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</si>
  <si>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</si>
  <si>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</si>
  <si>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</si>
  <si>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</si>
  <si>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</si>
  <si>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</si>
  <si>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</si>
  <si>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</si>
  <si>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</si>
  <si>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</si>
  <si>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</si>
  <si>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</si>
  <si>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</si>
  <si>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</si>
  <si>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</si>
  <si>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</si>
  <si>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</si>
  <si>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</si>
  <si>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</si>
  <si>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</si>
  <si>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</si>
  <si>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</si>
  <si>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</si>
  <si>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</si>
  <si>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</si>
  <si>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</si>
  <si>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</si>
  <si>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</si>
  <si>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</si>
  <si>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</si>
  <si>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</si>
  <si>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</si>
  <si>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</si>
  <si>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</si>
  <si>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</si>
  <si>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</si>
  <si>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</si>
  <si>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</si>
  <si>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</si>
  <si>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</si>
  <si>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</si>
  <si>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</si>
  <si>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</si>
  <si>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</si>
  <si>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</si>
  <si>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</si>
  <si>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</si>
  <si>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</si>
  <si>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</si>
  <si>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</si>
  <si>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</si>
  <si>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</si>
  <si>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</si>
  <si>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</si>
  <si>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</si>
  <si>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</si>
  <si>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</si>
  <si>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</si>
  <si>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</si>
  <si>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</si>
  <si>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</si>
  <si>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</si>
  <si>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</si>
  <si>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</si>
  <si>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</si>
  <si>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</si>
  <si>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</si>
  <si>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</si>
  <si>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</si>
  <si>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</si>
  <si>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</si>
  <si>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</si>
  <si>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</si>
  <si>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</si>
  <si>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</si>
  <si>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</si>
  <si>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</si>
  <si>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</si>
  <si>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</si>
  <si>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</si>
  <si>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</si>
  <si>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</si>
  <si>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</si>
  <si>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</si>
  <si>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</si>
  <si>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</si>
  <si>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</si>
  <si>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</si>
  <si>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</si>
  <si>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</si>
  <si>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</si>
  <si>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</si>
  <si>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</si>
  <si>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</si>
  <si>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</si>
  <si>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</si>
  <si>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</si>
  <si>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</si>
  <si>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</si>
  <si>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</si>
  <si>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</si>
  <si>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</si>
  <si>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</si>
  <si>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</si>
  <si>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</si>
  <si>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</si>
  <si>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</si>
  <si>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</si>
  <si>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</si>
  <si>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</si>
  <si>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</si>
  <si>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</si>
  <si>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</si>
  <si>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</si>
  <si>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</si>
  <si>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</si>
  <si>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</si>
  <si>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</si>
  <si>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</si>
  <si>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</si>
  <si>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</si>
  <si>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</si>
  <si>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</si>
  <si>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</si>
  <si>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</si>
  <si>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</si>
  <si>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</si>
  <si>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</si>
  <si>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</si>
  <si>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</si>
  <si>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</si>
  <si>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</si>
  <si>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</si>
  <si>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</si>
  <si>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</si>
  <si>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</si>
  <si>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</si>
  <si>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</si>
  <si>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</si>
  <si>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</si>
  <si>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</si>
  <si>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</si>
  <si>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</si>
  <si>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</si>
  <si>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</si>
  <si>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</si>
  <si>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</si>
  <si>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</si>
  <si>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</si>
  <si>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</si>
  <si>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</si>
  <si>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</si>
  <si>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</si>
  <si>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</si>
  <si>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</si>
  <si>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</si>
  <si>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</si>
  <si>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</si>
  <si>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</si>
  <si>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</si>
  <si>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</si>
  <si>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</si>
  <si>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</si>
  <si>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</si>
  <si>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</si>
  <si>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</si>
  <si>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</si>
  <si>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</si>
  <si>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</si>
  <si>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</si>
  <si>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</si>
  <si>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</si>
  <si>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</si>
  <si>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</si>
  <si>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</si>
  <si>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</si>
  <si>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</si>
  <si>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</si>
  <si>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</si>
  <si>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</si>
  <si>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</si>
  <si>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</si>
  <si>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</si>
  <si>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</si>
  <si>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</si>
  <si>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</si>
  <si>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</si>
  <si>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</si>
  <si>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</si>
  <si>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</si>
  <si>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</si>
  <si>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</si>
  <si>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</si>
  <si>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</si>
  <si>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</si>
  <si>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</si>
  <si>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</si>
  <si>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</si>
  <si>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</si>
  <si>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</si>
  <si>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</si>
  <si>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</si>
  <si>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</si>
  <si>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</si>
  <si>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</si>
  <si>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</si>
  <si>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</si>
  <si>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</si>
  <si>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</si>
  <si>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</si>
  <si>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</si>
  <si>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</si>
  <si>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</si>
  <si>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</si>
  <si>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</si>
  <si>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</si>
  <si>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</si>
  <si>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</si>
  <si>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</si>
  <si>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</si>
  <si>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</si>
  <si>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</si>
  <si>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</si>
  <si>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</si>
  <si>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</si>
  <si>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</si>
  <si>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</si>
  <si>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</si>
  <si>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</si>
  <si>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</si>
  <si>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</si>
  <si>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</si>
  <si>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</si>
  <si>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</si>
  <si>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</si>
  <si>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</si>
  <si>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</si>
  <si>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</si>
  <si>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</si>
  <si>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</si>
  <si>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</si>
  <si>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</si>
  <si>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</si>
  <si>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</si>
  <si>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</si>
  <si>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</si>
  <si>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</si>
  <si>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</si>
  <si>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</si>
  <si>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</si>
  <si>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</si>
  <si>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</si>
  <si>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</si>
  <si>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</si>
  <si>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</si>
  <si>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</si>
  <si>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</si>
  <si>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</si>
  <si>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</si>
  <si>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</si>
  <si>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</si>
  <si>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</si>
  <si>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</si>
  <si>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</si>
  <si>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</si>
  <si>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</si>
  <si>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</si>
  <si>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</si>
  <si>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</si>
  <si>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</si>
  <si>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</si>
  <si>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</si>
  <si>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</si>
  <si>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</si>
  <si>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</si>
  <si>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</si>
  <si>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</si>
  <si>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</si>
  <si>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</si>
  <si>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</si>
  <si>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</si>
  <si>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</si>
  <si>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</si>
  <si>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</si>
  <si>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</si>
  <si>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</si>
  <si>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</si>
  <si>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</si>
  <si>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</si>
  <si>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</si>
  <si>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</si>
  <si>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</si>
  <si>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</si>
  <si>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</si>
  <si>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</si>
  <si>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</si>
  <si>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</si>
  <si>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</si>
  <si>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</si>
  <si>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</si>
  <si>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</si>
  <si>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</si>
  <si>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</si>
  <si>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</si>
  <si>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</si>
  <si>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</si>
  <si>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</si>
  <si>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</si>
  <si>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</si>
  <si>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</si>
  <si>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</si>
  <si>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</si>
  <si>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</si>
  <si>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</si>
  <si>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</si>
  <si>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</si>
  <si>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</si>
  <si>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</si>
  <si>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</si>
  <si>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</si>
  <si>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</si>
  <si>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</si>
  <si>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</si>
  <si>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</si>
  <si>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</si>
  <si>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</si>
  <si>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</si>
  <si>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</si>
  <si>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</si>
  <si>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</si>
  <si>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</si>
  <si>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</si>
  <si>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</si>
  <si>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</si>
  <si>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</si>
  <si>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</si>
  <si>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</si>
  <si>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</si>
  <si>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</si>
  <si>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</si>
  <si>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</si>
  <si>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</si>
  <si>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</si>
  <si>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</si>
  <si>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</si>
  <si>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</si>
  <si>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</si>
  <si>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</si>
  <si>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</si>
  <si>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</si>
  <si>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</si>
  <si>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</si>
  <si>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</si>
  <si>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</si>
  <si>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</si>
  <si>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</si>
  <si>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</si>
  <si>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</si>
  <si>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</si>
  <si>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</si>
  <si>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</si>
  <si>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</si>
  <si>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</si>
  <si>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</si>
  <si>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</si>
  <si>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</si>
  <si>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</si>
  <si>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</si>
  <si>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</si>
  <si>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</si>
  <si>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</si>
  <si>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</si>
  <si>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</si>
  <si>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</si>
  <si>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</si>
  <si>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</si>
  <si>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</si>
  <si>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</si>
  <si>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</si>
  <si>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</si>
  <si>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</si>
  <si>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</si>
  <si>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</si>
  <si>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</si>
  <si>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</si>
  <si>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</si>
  <si>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</si>
  <si>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</si>
  <si>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</si>
  <si>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</si>
  <si>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</si>
  <si>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</si>
  <si>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</si>
  <si>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</si>
  <si>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</si>
  <si>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</si>
  <si>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</si>
  <si>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</si>
  <si>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</si>
  <si>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</si>
  <si>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</si>
  <si>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</si>
  <si>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</si>
  <si>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</si>
  <si>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</si>
  <si>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</si>
  <si>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</si>
  <si>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</si>
  <si>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</si>
  <si>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</si>
  <si>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</si>
  <si>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</si>
  <si>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</si>
  <si>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</si>
  <si>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</si>
  <si>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</si>
  <si>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</si>
  <si>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</si>
  <si>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</si>
  <si>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</si>
  <si>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</si>
  <si>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</si>
  <si>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</si>
  <si>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</si>
  <si>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</si>
  <si>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</si>
  <si>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</si>
  <si>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</si>
  <si>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</si>
  <si>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</si>
  <si>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</si>
  <si>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</si>
  <si>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</si>
  <si>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</si>
  <si>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</si>
  <si>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</si>
  <si>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</si>
  <si>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</si>
  <si>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</si>
  <si>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</si>
  <si>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</si>
  <si>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</si>
  <si>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</si>
  <si>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</si>
  <si>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</si>
  <si>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</si>
  <si>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</si>
  <si>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</si>
  <si>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</si>
  <si>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</si>
  <si>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</si>
  <si>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</si>
  <si>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</si>
  <si>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</si>
  <si>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</si>
  <si>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</si>
  <si>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</si>
  <si>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</si>
  <si>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</si>
  <si>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</si>
  <si>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</si>
  <si>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</si>
  <si>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</si>
  <si>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</si>
  <si>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</si>
  <si>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</si>
  <si>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</si>
  <si>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</si>
  <si>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</si>
  <si>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</si>
  <si>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</si>
  <si>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</si>
  <si>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</si>
  <si>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</si>
  <si>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</si>
  <si>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</si>
  <si>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</si>
  <si>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</si>
  <si>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</si>
  <si>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</si>
  <si>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</si>
  <si>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</si>
  <si>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</si>
  <si>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</si>
  <si>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</si>
  <si>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</si>
  <si>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</si>
  <si>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</si>
  <si>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</si>
  <si>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</si>
  <si>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</si>
  <si>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</si>
  <si>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</si>
  <si>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</si>
  <si>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</si>
  <si>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</si>
  <si>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</si>
  <si>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</si>
  <si>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</si>
  <si>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</si>
  <si>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</si>
  <si>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</si>
  <si>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</si>
  <si>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</si>
  <si>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</si>
  <si>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</si>
  <si>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</si>
  <si>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</si>
  <si>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</si>
  <si>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</si>
  <si>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</si>
  <si>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</si>
  <si>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</si>
  <si>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</si>
  <si>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</si>
  <si>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</si>
  <si>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</si>
  <si>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</si>
  <si>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</si>
  <si>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</si>
  <si>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</si>
  <si>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</si>
  <si>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</si>
  <si>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</si>
  <si>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</si>
  <si>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</si>
  <si>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</si>
  <si>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</si>
  <si>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</si>
  <si>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</si>
  <si>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</si>
  <si>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</si>
  <si>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</si>
  <si>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</si>
  <si>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</si>
  <si>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</si>
  <si>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</si>
  <si>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</si>
  <si>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</si>
  <si>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</si>
  <si>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</si>
  <si>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</si>
  <si>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</si>
  <si>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</si>
  <si>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</si>
  <si>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</si>
  <si>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</si>
  <si>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</si>
  <si>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</si>
  <si>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</si>
  <si>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</si>
  <si>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</si>
  <si>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</si>
  <si>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</si>
  <si>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</si>
  <si>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</si>
  <si>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</si>
  <si>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</si>
  <si>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</si>
  <si>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</si>
  <si>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</si>
  <si>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</si>
  <si>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</si>
  <si>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</si>
  <si>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</si>
  <si>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</si>
  <si>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</si>
  <si>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</si>
  <si>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</si>
  <si>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</si>
  <si>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</si>
  <si>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</si>
  <si>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</si>
  <si>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</si>
  <si>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</si>
  <si>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</si>
  <si>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</si>
  <si>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</si>
  <si>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</si>
  <si>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</si>
  <si>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</si>
  <si>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</si>
  <si>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</si>
  <si>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</si>
  <si>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</si>
  <si>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</si>
  <si>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</si>
  <si>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</si>
  <si>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</si>
  <si>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</si>
  <si>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</si>
  <si>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</si>
  <si>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</si>
  <si>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</si>
  <si>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</si>
  <si>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</si>
  <si>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</si>
  <si>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</si>
  <si>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</si>
  <si>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</si>
  <si>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</si>
  <si>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</si>
  <si>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</si>
  <si>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</si>
  <si>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</si>
  <si>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</si>
  <si>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</si>
  <si>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</si>
  <si>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</si>
  <si>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</si>
  <si>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</si>
  <si>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</si>
  <si>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</si>
  <si>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</si>
  <si>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</si>
  <si>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</si>
  <si>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</si>
  <si>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</si>
  <si>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</si>
  <si>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</si>
  <si>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</si>
  <si>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</si>
  <si>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</si>
  <si>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</si>
  <si>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</si>
  <si>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</si>
  <si>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</si>
  <si>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</si>
  <si>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</si>
  <si>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</si>
  <si>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</si>
  <si>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</si>
  <si>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</si>
  <si>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</si>
  <si>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</si>
  <si>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</si>
  <si>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</si>
  <si>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</si>
  <si>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</si>
  <si>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</si>
  <si>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</si>
  <si>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</si>
  <si>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</si>
  <si>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</si>
  <si>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</si>
  <si>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</si>
  <si>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</si>
  <si>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</si>
  <si>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</si>
  <si>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</si>
  <si>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</si>
  <si>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</si>
  <si>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</si>
  <si>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</si>
  <si>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</si>
  <si>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</si>
  <si>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</si>
  <si>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</si>
  <si>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</si>
  <si>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</si>
  <si>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</si>
  <si>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</si>
  <si>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</si>
  <si>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</si>
  <si>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</si>
  <si>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</si>
  <si>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</si>
  <si>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</si>
  <si>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</si>
  <si>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</si>
  <si>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</si>
  <si>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</si>
  <si>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</si>
  <si>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</si>
  <si>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</si>
  <si>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</si>
  <si>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</si>
  <si>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</si>
  <si>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</si>
  <si>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</si>
  <si>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</si>
  <si>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</si>
  <si>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</si>
  <si>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</si>
  <si>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</si>
  <si>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</si>
  <si>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</si>
  <si>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</si>
  <si>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</si>
  <si>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</si>
  <si>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</si>
  <si>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</si>
  <si>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</si>
  <si>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</si>
  <si>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</si>
  <si>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</si>
  <si>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</si>
  <si>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</si>
  <si>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</si>
  <si>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</si>
  <si>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</si>
  <si>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</si>
  <si>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</si>
  <si>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</si>
  <si>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</si>
  <si>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</si>
  <si>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</si>
  <si>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</si>
  <si>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</si>
  <si>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</si>
  <si>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</si>
  <si>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</si>
  <si>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</si>
  <si>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</si>
  <si>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</si>
  <si>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</si>
  <si>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</si>
  <si>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</si>
  <si>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</si>
  <si>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</si>
  <si>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</si>
  <si>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</si>
  <si>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</si>
  <si>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</si>
  <si>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</si>
  <si>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</si>
  <si>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</si>
  <si>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</si>
  <si>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</si>
  <si>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</si>
  <si>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</si>
  <si>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</si>
  <si>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</si>
  <si>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</si>
  <si>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</si>
  <si>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</si>
  <si>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</si>
  <si>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</si>
  <si>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</si>
  <si>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</si>
  <si>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</si>
  <si>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</si>
  <si>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</si>
  <si>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</si>
  <si>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</si>
  <si>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</si>
  <si>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</si>
  <si>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</si>
  <si>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</si>
  <si>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</si>
  <si>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</si>
  <si>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</si>
  <si>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</si>
  <si>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</si>
  <si>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</si>
  <si>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</si>
  <si>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</si>
  <si>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</si>
  <si>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</si>
  <si>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</si>
  <si>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</si>
  <si>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</si>
  <si>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</si>
  <si>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</si>
  <si>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</si>
  <si>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</si>
  <si>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</si>
  <si>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</si>
  <si>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</si>
  <si>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</si>
  <si>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</si>
  <si>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</si>
  <si>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</si>
  <si>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</si>
  <si>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</si>
  <si>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</si>
  <si>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</si>
  <si>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</si>
  <si>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</si>
  <si>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</si>
  <si>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</si>
  <si>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</si>
  <si>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</si>
  <si>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</si>
  <si>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</si>
  <si>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</si>
  <si>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</si>
  <si>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</si>
  <si>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</si>
  <si>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</si>
  <si>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</si>
  <si>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</si>
  <si>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</si>
  <si>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</si>
  <si>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</si>
  <si>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</si>
  <si>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</si>
  <si>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</si>
  <si>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</si>
  <si>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</si>
  <si>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</si>
  <si>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</si>
  <si>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</si>
  <si>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</si>
  <si>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</si>
  <si>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</si>
  <si>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</si>
  <si>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</si>
  <si>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</si>
  <si>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</si>
  <si>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</si>
  <si>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</si>
  <si>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</si>
  <si>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</si>
  <si>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</si>
  <si>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</si>
  <si>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</si>
  <si>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</si>
  <si>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</si>
  <si>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</si>
  <si>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</si>
  <si>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</si>
  <si>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</si>
  <si>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</si>
  <si>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</si>
  <si>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</si>
  <si>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</si>
  <si>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</si>
  <si>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</si>
  <si>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</si>
  <si>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</si>
  <si>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</si>
  <si>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</si>
  <si>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</si>
  <si>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</si>
  <si>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</si>
  <si>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</si>
  <si>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</si>
  <si>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</si>
  <si>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</si>
  <si>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</si>
  <si>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</si>
  <si>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</si>
  <si>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</si>
  <si>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</si>
  <si>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</si>
  <si>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</si>
  <si>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</si>
  <si>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</si>
  <si>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</si>
  <si>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</si>
  <si>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</si>
  <si>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</si>
  <si>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</si>
  <si>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</si>
  <si>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</si>
  <si>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</si>
  <si>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</si>
  <si>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</si>
  <si>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</si>
  <si>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</si>
  <si>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</si>
  <si>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</si>
  <si>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</si>
  <si>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</si>
  <si>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</si>
  <si>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</si>
  <si>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</si>
  <si>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</si>
  <si>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</si>
  <si>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</si>
  <si>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</si>
  <si>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</si>
  <si>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</si>
  <si>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</si>
  <si>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</si>
  <si>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</si>
  <si>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</si>
  <si>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</si>
  <si>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</si>
  <si>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</si>
  <si>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</si>
  <si>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</si>
  <si>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</si>
  <si>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</si>
  <si>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</si>
  <si>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</si>
  <si>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</si>
  <si>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</si>
  <si>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</si>
  <si>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</si>
  <si>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</si>
  <si>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</si>
  <si>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</si>
  <si>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</si>
  <si>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</si>
  <si>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</si>
  <si>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</si>
  <si>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</si>
  <si>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</si>
  <si>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</si>
  <si>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</si>
  <si>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</si>
  <si>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</si>
  <si>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</si>
  <si>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</si>
  <si>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</si>
  <si>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</si>
  <si>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</si>
  <si>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</si>
  <si>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</si>
  <si>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</si>
  <si>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</si>
  <si>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</si>
  <si>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</si>
  <si>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</si>
  <si>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</si>
  <si>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</si>
  <si>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</si>
  <si>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</si>
  <si>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</si>
  <si>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</si>
  <si>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</si>
  <si>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</si>
  <si>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</si>
  <si>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</si>
  <si>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</si>
  <si>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</si>
  <si>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</si>
  <si>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</si>
  <si>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</si>
  <si>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</si>
  <si>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</si>
  <si>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</si>
  <si>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</si>
  <si>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</si>
  <si>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</si>
  <si>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</si>
  <si>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</si>
  <si>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</si>
  <si>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</si>
  <si>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</si>
  <si>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</si>
  <si>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</si>
  <si>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</si>
  <si>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</si>
  <si>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</si>
  <si>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</si>
  <si>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</si>
  <si>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</si>
  <si>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</si>
  <si>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</si>
  <si>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</si>
  <si>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</si>
  <si>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</si>
  <si>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</si>
  <si>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</si>
  <si>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</si>
  <si>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</si>
  <si>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</si>
  <si>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</si>
  <si>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</si>
  <si>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</si>
  <si>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</si>
  <si>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</si>
  <si>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</si>
  <si>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</si>
  <si>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</si>
  <si>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</si>
  <si>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</si>
  <si>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</si>
  <si>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</si>
  <si>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</si>
  <si>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</si>
  <si>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</si>
  <si>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</si>
  <si>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</si>
  <si>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</si>
  <si>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</si>
  <si>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</si>
  <si>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</si>
  <si>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</si>
  <si>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</si>
  <si>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</si>
  <si>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</si>
  <si>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</si>
  <si>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</si>
  <si>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</si>
  <si>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</si>
  <si>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</si>
  <si>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</si>
  <si>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</si>
  <si>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</si>
  <si>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</si>
  <si>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</si>
  <si>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</si>
  <si>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</si>
  <si>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</si>
  <si>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</si>
  <si>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</si>
  <si>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</si>
  <si>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</si>
  <si>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</si>
  <si>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</si>
  <si>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</si>
  <si>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</si>
  <si>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</si>
  <si>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</si>
  <si>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</si>
  <si>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</si>
  <si>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</si>
  <si>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</si>
  <si>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</si>
  <si>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</si>
  <si>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</si>
  <si>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</si>
  <si>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</si>
  <si>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</si>
  <si>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</si>
  <si>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</si>
  <si>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</si>
  <si>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</si>
  <si>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</si>
  <si>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</si>
  <si>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</si>
  <si>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</si>
  <si>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</si>
  <si>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</si>
  <si>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</si>
  <si>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</si>
  <si>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</si>
  <si>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</si>
  <si>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</si>
  <si>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</si>
  <si>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</si>
  <si>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</si>
  <si>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</si>
  <si>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</si>
  <si>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</si>
  <si>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</si>
  <si>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</si>
  <si>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</si>
  <si>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</si>
  <si>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</si>
  <si>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</si>
  <si>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</si>
  <si>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</si>
  <si>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</si>
  <si>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</si>
  <si>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</si>
  <si>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</si>
  <si>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</si>
  <si>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</si>
  <si>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</si>
  <si>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</si>
  <si>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</si>
  <si>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</si>
  <si>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</si>
  <si>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</si>
  <si>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</si>
  <si>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</si>
  <si>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</si>
  <si>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</si>
  <si>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</si>
  <si>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</si>
  <si>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</si>
  <si>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</si>
  <si>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</si>
  <si>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</si>
  <si>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</si>
  <si>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</si>
  <si>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</si>
  <si>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</si>
  <si>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</si>
  <si>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</si>
  <si>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</si>
  <si>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</si>
  <si>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</si>
  <si>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</si>
  <si>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</si>
  <si>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</si>
  <si>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</si>
  <si>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</si>
  <si>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</si>
  <si>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</si>
  <si>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</si>
  <si>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</si>
  <si>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</si>
  <si>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</si>
  <si>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</si>
  <si>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</si>
  <si>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</si>
  <si>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</si>
  <si>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</si>
  <si>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</si>
  <si>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</si>
  <si>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</si>
  <si>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</si>
  <si>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</si>
  <si>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</si>
  <si>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</si>
  <si>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</si>
  <si>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</si>
  <si>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</si>
  <si>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</si>
  <si>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</si>
  <si>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</si>
  <si>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</si>
  <si>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</si>
  <si>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</si>
  <si>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</si>
  <si>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</si>
  <si>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</si>
  <si>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</si>
  <si>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</si>
  <si>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</si>
  <si>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</si>
  <si>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</si>
  <si>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</si>
  <si>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</si>
  <si>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</si>
  <si>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</si>
  <si>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</si>
  <si>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</si>
  <si>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</si>
  <si>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</si>
  <si>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</si>
  <si>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</si>
  <si>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</si>
  <si>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</si>
  <si>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</si>
  <si>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</si>
  <si>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</si>
  <si>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</si>
  <si>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</si>
  <si>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</si>
  <si>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</si>
  <si>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</si>
  <si>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</si>
  <si>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</si>
  <si>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</si>
  <si>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</si>
  <si>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</si>
  <si>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</si>
  <si>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</si>
  <si>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</si>
  <si>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</si>
  <si>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</si>
  <si>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</si>
  <si>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</si>
  <si>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</si>
  <si>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</si>
  <si>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</si>
  <si>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</si>
  <si>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</si>
  <si>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</si>
  <si>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</si>
  <si>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</si>
  <si>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</si>
  <si>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</si>
  <si>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</si>
  <si>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</si>
  <si>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</si>
  <si>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</si>
  <si>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</si>
  <si>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</si>
  <si>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</si>
  <si>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</si>
  <si>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</si>
  <si>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</si>
  <si>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</si>
  <si>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</si>
  <si>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</si>
  <si>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</si>
  <si>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</si>
  <si>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</si>
  <si>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</si>
  <si>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</si>
  <si>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</si>
  <si>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</si>
  <si>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</si>
  <si>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</si>
  <si>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</si>
  <si>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</si>
  <si>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</si>
  <si>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</si>
  <si>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</si>
  <si>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</si>
  <si>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</si>
  <si>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</si>
  <si>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</si>
  <si>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</si>
  <si>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</si>
  <si>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</si>
  <si>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</si>
  <si>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</si>
  <si>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</si>
  <si>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</si>
  <si>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</si>
  <si>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</si>
  <si>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</si>
  <si>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</si>
  <si>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</si>
  <si>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</si>
  <si>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</si>
  <si>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</si>
  <si>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</si>
  <si>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</si>
  <si>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</si>
  <si>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</si>
  <si>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</si>
  <si>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</si>
  <si>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</si>
  <si>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</si>
  <si>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</si>
  <si>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</si>
  <si>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</si>
  <si>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</si>
  <si>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</si>
  <si>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</si>
  <si>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</si>
  <si>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</si>
  <si>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</si>
  <si>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</si>
  <si>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</si>
  <si>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</si>
  <si>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</si>
  <si>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</si>
  <si>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</si>
  <si>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</si>
  <si>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</si>
  <si>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</si>
  <si>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</si>
  <si>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</si>
  <si>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</si>
  <si>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</si>
  <si>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</si>
  <si>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</si>
  <si>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</si>
  <si>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</si>
  <si>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</si>
  <si>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</si>
  <si>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</si>
  <si>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</si>
  <si>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</si>
  <si>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</si>
  <si>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</si>
  <si>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</si>
  <si>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</si>
  <si>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</si>
  <si>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</si>
  <si>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</si>
  <si>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</si>
  <si>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</si>
  <si>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</si>
  <si>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</si>
  <si>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</si>
  <si>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</si>
  <si>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</si>
  <si>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</si>
  <si>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</si>
  <si>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</si>
  <si>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</si>
  <si>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</si>
  <si>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</si>
  <si>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</si>
  <si>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</si>
  <si>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</si>
  <si>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</si>
  <si>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</si>
  <si>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</si>
  <si>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</si>
  <si>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</si>
  <si>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</si>
  <si>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</si>
  <si>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</si>
  <si>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</si>
  <si>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</si>
  <si>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</si>
  <si>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</si>
  <si>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</si>
  <si>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</si>
  <si>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</si>
  <si>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</si>
  <si>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</si>
  <si>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</si>
  <si>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</si>
  <si>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</si>
  <si>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</si>
  <si>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</si>
  <si>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</si>
  <si>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</si>
  <si>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</si>
  <si>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</si>
  <si>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</si>
  <si>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</si>
  <si>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</si>
  <si>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</si>
  <si>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</si>
  <si>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</si>
  <si>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</si>
  <si>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</si>
  <si>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</si>
  <si>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</si>
  <si>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</si>
  <si>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</si>
  <si>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</si>
  <si>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</si>
  <si>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</si>
  <si>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</si>
  <si>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</si>
  <si>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</si>
  <si>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</si>
  <si>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</si>
  <si>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</si>
  <si>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</si>
  <si>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</si>
  <si>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</si>
  <si>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</si>
  <si>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</si>
  <si>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</si>
  <si>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</si>
  <si>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</si>
  <si>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</si>
  <si>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</si>
  <si>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</si>
  <si>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</si>
  <si>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</si>
  <si>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</si>
  <si>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</si>
  <si>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</si>
  <si>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</si>
  <si>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</si>
  <si>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</si>
  <si>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</si>
  <si>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</si>
  <si>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</si>
  <si>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</si>
  <si>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</si>
  <si>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</si>
  <si>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</si>
  <si>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</si>
  <si>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</si>
  <si>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</si>
  <si>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</si>
  <si>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</si>
  <si>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</si>
  <si>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</si>
  <si>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</si>
  <si>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</si>
  <si>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</si>
  <si>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</si>
  <si>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</si>
  <si>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</si>
  <si>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</si>
  <si>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</si>
  <si>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</si>
  <si>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</si>
  <si>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</si>
  <si>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</si>
  <si>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</si>
  <si>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</si>
  <si>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</si>
  <si>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</si>
  <si>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</si>
  <si>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</si>
  <si>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</si>
  <si>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</si>
  <si>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</si>
  <si>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</si>
  <si>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</si>
  <si>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</si>
  <si>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</si>
  <si>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</si>
  <si>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</si>
  <si>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</si>
  <si>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</si>
  <si>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</si>
  <si>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</si>
  <si>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</si>
  <si>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</si>
  <si>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</si>
  <si>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</si>
  <si>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</si>
  <si>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</si>
  <si>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</si>
  <si>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</si>
  <si>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</si>
  <si>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</si>
  <si>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</si>
  <si>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</si>
  <si>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</si>
  <si>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</si>
  <si>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</si>
  <si>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</si>
  <si>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</si>
  <si>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</si>
  <si>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</si>
  <si>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</si>
  <si>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</si>
  <si>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</si>
  <si>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</si>
  <si>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</si>
  <si>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</si>
  <si>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</si>
  <si>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</si>
  <si>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</si>
  <si>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</si>
  <si>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</si>
  <si>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</si>
  <si>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</si>
  <si>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</si>
  <si>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</si>
  <si>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</si>
  <si>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</si>
  <si>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</si>
  <si>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</si>
  <si>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</si>
  <si>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</si>
  <si>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</si>
  <si>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</si>
  <si>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</si>
  <si>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</si>
  <si>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</si>
  <si>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</si>
  <si>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</si>
  <si>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</si>
  <si>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</si>
  <si>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</si>
  <si>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</si>
  <si>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</si>
  <si>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</si>
  <si>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</si>
  <si>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</si>
  <si>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</si>
  <si>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</si>
  <si>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</si>
  <si>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</si>
  <si>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</si>
  <si>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</si>
  <si>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</si>
  <si>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</si>
  <si>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</si>
  <si>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</si>
  <si>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</si>
  <si>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</si>
  <si>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</si>
  <si>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</si>
  <si>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</si>
  <si>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</si>
  <si>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</si>
  <si>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</si>
  <si>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</si>
  <si>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</si>
  <si>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</si>
  <si>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</si>
  <si>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</si>
  <si>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</si>
  <si>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</si>
  <si>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</si>
  <si>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</si>
  <si>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</si>
  <si>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</si>
  <si>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</si>
  <si>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</si>
  <si>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</si>
  <si>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</si>
  <si>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</si>
  <si>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</si>
  <si>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</si>
  <si>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</si>
  <si>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</si>
  <si>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</si>
  <si>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</si>
  <si>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</si>
  <si>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</si>
  <si>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</si>
  <si>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</si>
  <si>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</si>
  <si>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</si>
  <si>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</si>
  <si>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</si>
  <si>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</si>
  <si>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</si>
  <si>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</si>
  <si>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</si>
  <si>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</si>
  <si>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</si>
  <si>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</si>
  <si>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</si>
  <si>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</si>
  <si>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</si>
  <si>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</si>
  <si>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</si>
  <si>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</si>
  <si>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</si>
  <si>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</si>
  <si>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</si>
  <si>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</si>
  <si>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</si>
  <si>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</si>
  <si>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</si>
  <si>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</si>
  <si>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</si>
  <si>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</si>
  <si>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</si>
  <si>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</si>
  <si>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</si>
  <si>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</si>
  <si>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</si>
  <si>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</si>
  <si>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</si>
  <si>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</si>
  <si>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</si>
  <si>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</si>
  <si>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</si>
  <si>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</si>
  <si>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</si>
  <si>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</si>
  <si>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</si>
  <si>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</si>
  <si>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</si>
  <si>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</si>
  <si>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</si>
  <si>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</si>
  <si>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</si>
  <si>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</si>
  <si>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</si>
  <si>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</si>
  <si>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</si>
  <si>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</si>
  <si>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</si>
  <si>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</si>
  <si>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</si>
  <si>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</si>
  <si>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</si>
  <si>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</si>
  <si>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</si>
  <si>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</si>
  <si>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</si>
  <si>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</si>
  <si>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</si>
  <si>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</si>
  <si>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</si>
  <si>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</si>
  <si>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</si>
  <si>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</si>
  <si>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</si>
  <si>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</si>
  <si>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</si>
  <si>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</si>
  <si>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</si>
  <si>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</si>
  <si>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</si>
  <si>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</si>
  <si>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</si>
  <si>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</si>
  <si>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</si>
  <si>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</si>
  <si>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</si>
  <si>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</si>
  <si>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</si>
  <si>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</si>
  <si>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</si>
  <si>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</si>
  <si>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</si>
  <si>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</si>
  <si>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</si>
  <si>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</si>
  <si>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</si>
  <si>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</si>
  <si>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</si>
  <si>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</si>
  <si>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</si>
  <si>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</si>
  <si>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</si>
  <si>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</si>
  <si>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</si>
  <si>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</si>
  <si>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</si>
  <si>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</si>
  <si>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</si>
  <si>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</si>
  <si>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</si>
  <si>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</si>
  <si>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</si>
  <si>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</si>
  <si>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</si>
  <si>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</si>
  <si>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</si>
  <si>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</si>
  <si>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</si>
  <si>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</si>
  <si>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</si>
  <si>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</si>
  <si>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</si>
  <si>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</si>
  <si>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</si>
  <si>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</si>
  <si>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</si>
  <si>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</si>
  <si>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</si>
  <si>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</si>
  <si>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</si>
  <si>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</si>
  <si>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</si>
  <si>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</si>
  <si>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</si>
  <si>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</si>
  <si>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</si>
  <si>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</si>
  <si>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</si>
  <si>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</si>
  <si>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</si>
  <si>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</si>
  <si>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</si>
  <si>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</si>
  <si>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</si>
  <si>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</si>
  <si>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</si>
  <si>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</si>
  <si>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</si>
  <si>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</si>
  <si>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</si>
  <si>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</si>
  <si>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</si>
  <si>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</si>
  <si>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</si>
  <si>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</si>
  <si>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</si>
  <si>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</si>
  <si>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</si>
  <si>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</si>
  <si>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</si>
  <si>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</si>
  <si>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</si>
  <si>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</si>
  <si>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</si>
  <si>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</si>
  <si>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</si>
  <si>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</si>
  <si>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</si>
  <si>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</si>
  <si>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</si>
  <si>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</si>
  <si>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</si>
  <si>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</si>
  <si>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</si>
  <si>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</si>
  <si>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</si>
  <si>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</si>
  <si>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</si>
  <si>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</si>
  <si>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</si>
  <si>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</si>
  <si>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</si>
  <si>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</si>
  <si>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</si>
  <si>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</si>
  <si>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</si>
  <si>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</si>
  <si>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</si>
  <si>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</si>
  <si>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</si>
  <si>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</si>
  <si>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</si>
  <si>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</si>
  <si>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</si>
  <si>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</si>
  <si>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</si>
  <si>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</si>
  <si>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</si>
  <si>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</si>
  <si>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</si>
  <si>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</si>
  <si>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</si>
  <si>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</si>
  <si>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</si>
  <si>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</si>
  <si>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</si>
  <si>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</si>
  <si>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</si>
  <si>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</si>
  <si>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</si>
  <si>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</si>
  <si>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</si>
  <si>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</si>
  <si>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</si>
  <si>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</si>
  <si>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</si>
  <si>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</si>
  <si>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</si>
  <si>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</si>
  <si>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</si>
  <si>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</si>
  <si>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</si>
  <si>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</si>
  <si>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</si>
  <si>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</si>
  <si>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</si>
  <si>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</si>
  <si>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</si>
  <si>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</si>
  <si>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</si>
  <si>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</si>
  <si>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</si>
  <si>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</si>
  <si>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</si>
  <si>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</si>
  <si>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</si>
  <si>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</si>
  <si>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</si>
  <si>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</si>
  <si>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</si>
  <si>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</si>
  <si>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</si>
  <si>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</si>
  <si>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</si>
  <si>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</si>
  <si>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</si>
  <si>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</si>
  <si>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</si>
  <si>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</si>
  <si>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</si>
  <si>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</si>
  <si>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</si>
  <si>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</si>
  <si>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</si>
  <si>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</si>
  <si>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</si>
  <si>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</si>
  <si>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</si>
  <si>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</si>
  <si>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</si>
  <si>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</si>
  <si>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</si>
  <si>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</si>
  <si>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</si>
  <si>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</si>
  <si>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</si>
  <si>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</si>
  <si>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</si>
  <si>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</si>
  <si>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</si>
  <si>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</si>
  <si>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</si>
  <si>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</si>
  <si>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</si>
  <si>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</si>
  <si>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</si>
  <si>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</si>
  <si>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</si>
  <si>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</si>
  <si>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</si>
  <si>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</si>
  <si>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</si>
  <si>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</si>
  <si>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</si>
  <si>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</si>
  <si>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</si>
  <si>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</si>
  <si>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</si>
  <si>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</si>
  <si>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</si>
  <si>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</si>
  <si>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</si>
  <si>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</si>
  <si>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</si>
  <si>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</si>
  <si>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</si>
  <si>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</si>
  <si>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</si>
  <si>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</si>
  <si>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</si>
  <si>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</si>
  <si>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</si>
  <si>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</si>
  <si>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</si>
  <si>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</si>
  <si>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</si>
  <si>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</si>
  <si>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</si>
  <si>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</si>
  <si>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</si>
  <si>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</si>
  <si>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</si>
  <si>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</si>
  <si>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</si>
  <si>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</si>
  <si>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</si>
  <si>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</si>
  <si>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</si>
  <si>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</si>
  <si>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</si>
  <si>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</si>
  <si>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</si>
  <si>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</si>
  <si>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</si>
  <si>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</si>
  <si>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</si>
  <si>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</si>
  <si>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</si>
  <si>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</si>
  <si>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</si>
  <si>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</si>
  <si>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</si>
  <si>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</si>
  <si>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</si>
  <si>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</si>
  <si>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</si>
  <si>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</si>
  <si>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</si>
  <si>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</si>
  <si>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</si>
  <si>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</si>
  <si>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</si>
  <si>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</si>
  <si>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</si>
  <si>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</si>
  <si>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</si>
  <si>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</si>
  <si>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</si>
  <si>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</si>
  <si>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</si>
  <si>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</si>
  <si>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</si>
  <si>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</si>
  <si>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</si>
  <si>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</si>
  <si>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</si>
  <si>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</si>
  <si>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</si>
  <si>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</si>
  <si>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</si>
  <si>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</si>
  <si>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</si>
  <si>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</si>
  <si>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</si>
  <si>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</si>
  <si>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</si>
  <si>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</si>
  <si>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</si>
  <si>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</si>
  <si>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</si>
  <si>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</si>
  <si>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</si>
  <si>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</si>
  <si>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</si>
  <si>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</si>
  <si>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</si>
  <si>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</si>
  <si>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</si>
  <si>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</si>
  <si>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</si>
  <si>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</si>
  <si>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</si>
  <si>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</si>
  <si>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</si>
  <si>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</si>
  <si>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</si>
  <si>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</si>
  <si>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</si>
  <si>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</si>
  <si>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</si>
  <si>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</si>
  <si>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</si>
  <si>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</si>
  <si>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</si>
  <si>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</si>
  <si>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</si>
  <si>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</si>
  <si>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</si>
  <si>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</si>
  <si>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</si>
  <si>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</si>
  <si>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</si>
  <si>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</si>
  <si>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</si>
  <si>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</si>
  <si>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</si>
  <si>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</si>
  <si>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</si>
  <si>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</si>
  <si>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</si>
  <si>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</si>
  <si>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</si>
  <si>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</si>
  <si>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</si>
  <si>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</si>
  <si>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</si>
  <si>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</si>
  <si>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</si>
  <si>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</si>
  <si>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</si>
  <si>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</si>
  <si>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</si>
  <si>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</si>
  <si>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</si>
  <si>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</si>
  <si>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</si>
  <si>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</si>
  <si>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</si>
  <si>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</si>
  <si>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</si>
  <si>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</si>
  <si>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</si>
  <si>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</si>
  <si>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</si>
  <si>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</si>
  <si>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</si>
  <si>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</si>
  <si>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</si>
  <si>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</si>
  <si>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</si>
  <si>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</si>
  <si>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</si>
  <si>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</si>
  <si>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</si>
  <si>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</si>
  <si>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</si>
  <si>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</si>
  <si>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</si>
  <si>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</si>
  <si>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</si>
  <si>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</si>
  <si>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</si>
  <si>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</si>
  <si>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</si>
  <si>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</si>
  <si>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</si>
  <si>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</si>
  <si>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</si>
  <si>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</si>
  <si>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</si>
  <si>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</si>
  <si>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</si>
  <si>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</si>
  <si>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</si>
  <si>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</si>
  <si>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</si>
  <si>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</si>
  <si>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</si>
  <si>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</si>
  <si>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</si>
  <si>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</si>
  <si>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</si>
  <si>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</si>
  <si>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</si>
  <si>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</si>
  <si>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</si>
  <si>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</si>
  <si>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</si>
  <si>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</si>
  <si>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</si>
  <si>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</si>
  <si>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</si>
  <si>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</si>
  <si>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</si>
  <si>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</si>
  <si>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</si>
  <si>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</si>
  <si>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</si>
  <si>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</si>
  <si>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</si>
  <si>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</si>
  <si>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</si>
  <si>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</si>
  <si>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</si>
  <si>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</si>
  <si>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</si>
  <si>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</si>
  <si>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</si>
  <si>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</si>
  <si>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</si>
  <si>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</si>
  <si>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</si>
  <si>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</si>
  <si>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</si>
  <si>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</si>
  <si>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</si>
  <si>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</si>
  <si>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</si>
  <si>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</si>
  <si>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</si>
  <si>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</si>
  <si>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</si>
  <si>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</si>
  <si>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</si>
  <si>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</si>
  <si>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</si>
  <si>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</si>
  <si>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</si>
  <si>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</si>
  <si>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</si>
  <si>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</si>
  <si>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</si>
  <si>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</si>
  <si>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</si>
  <si>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</si>
  <si>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</si>
  <si>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</si>
  <si>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</si>
  <si>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</si>
  <si>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</si>
  <si>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</si>
  <si>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</si>
  <si>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</si>
  <si>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</si>
  <si>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</si>
  <si>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</si>
  <si>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</si>
  <si>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</si>
  <si>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</si>
  <si>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</si>
  <si>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</si>
  <si>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</si>
  <si>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</si>
  <si>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</si>
  <si>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</si>
  <si>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</si>
  <si>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</si>
  <si>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</si>
  <si>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</si>
  <si>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</si>
  <si>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</si>
  <si>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</si>
  <si>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</si>
  <si>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</si>
  <si>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</si>
  <si>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</si>
  <si>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</si>
  <si>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</si>
  <si>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</si>
  <si>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</si>
  <si>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</si>
  <si>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</si>
  <si>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</si>
  <si>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</si>
  <si>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</si>
  <si>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</si>
  <si>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</si>
  <si>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</si>
  <si>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</si>
  <si>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</si>
  <si>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</si>
  <si>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</si>
  <si>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</si>
  <si>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</si>
  <si>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</si>
  <si>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</si>
  <si>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</si>
  <si>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</si>
  <si>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</si>
  <si>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</si>
  <si>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</si>
  <si>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</si>
  <si>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</si>
  <si>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</si>
  <si>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</si>
  <si>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</si>
  <si>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</si>
  <si>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</si>
  <si>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</si>
  <si>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</si>
  <si>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</si>
  <si>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</si>
  <si>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</si>
  <si>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</si>
  <si>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</si>
  <si>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</si>
  <si>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</si>
  <si>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</si>
  <si>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</si>
  <si>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</si>
  <si>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</si>
  <si>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</si>
  <si>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</si>
  <si>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</si>
  <si>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</si>
  <si>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</si>
  <si>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</si>
  <si>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</si>
  <si>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</si>
  <si>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</si>
  <si>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</si>
  <si>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</si>
  <si>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</si>
  <si>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</si>
  <si>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</si>
  <si>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</si>
  <si>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</si>
  <si>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</si>
  <si>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</si>
  <si>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</si>
  <si>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</si>
  <si>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</si>
  <si>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</si>
  <si>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</si>
  <si>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</si>
  <si>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</si>
  <si>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</si>
  <si>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</si>
  <si>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</si>
  <si>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</si>
  <si>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</si>
  <si>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</si>
  <si>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</si>
  <si>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</si>
  <si>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</si>
  <si>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</si>
  <si>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</si>
  <si>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</si>
  <si>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</si>
  <si>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</si>
  <si>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</si>
  <si>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</si>
  <si>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</si>
  <si>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</si>
  <si>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</si>
  <si>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</si>
  <si>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</si>
  <si>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</si>
  <si>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</si>
  <si>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</si>
  <si>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</si>
  <si>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</si>
  <si>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</si>
  <si>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</si>
  <si>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</si>
  <si>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</si>
  <si>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</si>
  <si>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</si>
  <si>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</si>
  <si>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</si>
  <si>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</si>
  <si>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</si>
  <si>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</si>
  <si>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</si>
  <si>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</si>
  <si>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</si>
  <si>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</si>
  <si>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</si>
  <si>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</si>
  <si>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</si>
  <si>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</si>
  <si>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</si>
  <si>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</si>
  <si>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</si>
  <si>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</si>
  <si>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</si>
  <si>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</si>
  <si>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</si>
  <si>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</si>
  <si>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</si>
  <si>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</si>
  <si>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</si>
  <si>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</si>
  <si>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</si>
  <si>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</si>
  <si>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</si>
  <si>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</si>
  <si>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</si>
  <si>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</si>
  <si>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</si>
  <si>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</si>
  <si>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</si>
  <si>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</si>
  <si>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</si>
  <si>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</si>
  <si>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</si>
  <si>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</si>
  <si>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</si>
  <si>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</si>
  <si>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</si>
  <si>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</si>
  <si>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</si>
  <si>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</si>
  <si>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</si>
  <si>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</si>
  <si>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</si>
  <si>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</si>
  <si>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</si>
  <si>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</si>
  <si>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</si>
  <si>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</si>
  <si>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</si>
  <si>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</si>
  <si>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</si>
  <si>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</si>
  <si>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</si>
  <si>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</si>
  <si>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</si>
  <si>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</si>
  <si>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</si>
  <si>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</si>
  <si>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</si>
  <si>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</si>
  <si>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</si>
  <si>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</si>
  <si>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</si>
  <si>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</si>
  <si>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</si>
  <si>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</si>
  <si>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</si>
  <si>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</si>
  <si>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</si>
  <si>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</si>
  <si>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</si>
  <si>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</si>
  <si>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</si>
  <si>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</si>
  <si>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</si>
  <si>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</si>
  <si>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</si>
  <si>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</si>
  <si>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</si>
  <si>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</si>
  <si>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</si>
  <si>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</si>
  <si>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</si>
  <si>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</si>
  <si>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</si>
  <si>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</si>
  <si>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</si>
  <si>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</si>
  <si>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</si>
  <si>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</si>
  <si>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</si>
  <si>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</si>
  <si>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</si>
  <si>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</si>
  <si>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</si>
  <si>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</si>
  <si>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</si>
  <si>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</si>
  <si>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</si>
  <si>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</si>
  <si>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</si>
  <si>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</si>
  <si>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</si>
  <si>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</si>
  <si>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</si>
  <si>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</si>
  <si>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</si>
  <si>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</si>
  <si>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</si>
  <si>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</si>
  <si>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</si>
  <si>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</si>
  <si>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</si>
  <si>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</si>
  <si>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</si>
  <si>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</si>
  <si>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</si>
  <si>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</si>
  <si>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</si>
  <si>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</si>
  <si>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</si>
  <si>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</si>
  <si>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</si>
  <si>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</si>
  <si>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</si>
  <si>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</si>
  <si>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</si>
  <si>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</si>
  <si>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</si>
  <si>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</si>
  <si>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</si>
  <si>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</si>
  <si>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</si>
  <si>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</si>
  <si>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</si>
  <si>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</si>
  <si>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</si>
  <si>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</si>
  <si>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</si>
  <si>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</si>
  <si>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</si>
  <si>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</si>
  <si>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</si>
  <si>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</si>
  <si>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</si>
  <si>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</si>
  <si>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</si>
  <si>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</si>
  <si>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</si>
  <si>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</si>
  <si>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</si>
  <si>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</si>
  <si>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</si>
  <si>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</si>
  <si>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</si>
  <si>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</si>
  <si>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</si>
  <si>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</si>
  <si>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</si>
  <si>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</si>
  <si>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</si>
  <si>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</si>
  <si>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</si>
  <si>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</si>
  <si>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</si>
  <si>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</si>
  <si>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</si>
  <si>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</si>
  <si>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</si>
  <si>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</si>
  <si>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</si>
  <si>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</si>
  <si>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</si>
  <si>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</si>
  <si>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</si>
  <si>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</si>
  <si>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</si>
  <si>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</si>
  <si>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</si>
  <si>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</si>
  <si>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</si>
  <si>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</si>
  <si>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</si>
  <si>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</si>
  <si>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</si>
  <si>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</si>
  <si>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</si>
  <si>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</si>
  <si>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</si>
  <si>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</si>
  <si>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</si>
  <si>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</si>
  <si>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</si>
  <si>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</si>
  <si>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</si>
  <si>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</si>
  <si>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</si>
  <si>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</si>
  <si>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</si>
  <si>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</si>
  <si>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</si>
  <si>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</si>
  <si>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</si>
  <si>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</si>
  <si>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</si>
  <si>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</si>
  <si>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</si>
  <si>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</si>
  <si>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</si>
  <si>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</si>
  <si>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</si>
  <si>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</si>
  <si>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</si>
  <si>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</si>
  <si>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</si>
  <si>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</si>
  <si>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</si>
  <si>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</si>
  <si>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</si>
  <si>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</si>
  <si>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</si>
  <si>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</si>
  <si>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</si>
  <si>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</si>
  <si>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</si>
  <si>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</si>
  <si>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</si>
  <si>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</si>
  <si>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</si>
  <si>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</si>
  <si>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</si>
  <si>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</si>
  <si>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</si>
  <si>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</si>
  <si>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</si>
  <si>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</si>
  <si>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</si>
  <si>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</si>
  <si>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</si>
  <si>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</si>
  <si>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</si>
  <si>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</si>
  <si>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</si>
  <si>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</si>
  <si>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</si>
  <si>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</si>
  <si>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</si>
  <si>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</si>
  <si>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</si>
  <si>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</si>
  <si>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</si>
  <si>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</si>
  <si>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</si>
  <si>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</si>
  <si>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</si>
  <si>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</si>
  <si>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</si>
  <si>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</si>
  <si>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</si>
  <si>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</si>
  <si>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</si>
  <si>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</si>
  <si>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</si>
  <si>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</si>
  <si>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</si>
  <si>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</si>
  <si>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</si>
  <si>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</si>
  <si>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</si>
  <si>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</si>
  <si>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</si>
  <si>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</si>
  <si>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</si>
  <si>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</si>
  <si>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</si>
  <si>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</si>
  <si>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</si>
  <si>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</si>
  <si>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</si>
  <si>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</si>
  <si>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</si>
  <si>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</si>
  <si>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</si>
  <si>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</si>
  <si>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</si>
  <si>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</si>
  <si>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</si>
  <si>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</si>
  <si>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</si>
  <si>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</si>
  <si>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</si>
  <si>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</si>
  <si>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</si>
  <si>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</si>
  <si>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</si>
  <si>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</si>
  <si>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</si>
  <si>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</si>
  <si>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</si>
  <si>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</si>
  <si>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</si>
  <si>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</si>
  <si>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</si>
  <si>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</si>
  <si>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</si>
  <si>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</si>
  <si>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</si>
  <si>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</si>
  <si>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</si>
  <si>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</si>
  <si>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</si>
  <si>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</si>
  <si>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</si>
  <si>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</si>
  <si>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</si>
  <si>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</si>
  <si>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</si>
  <si>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</si>
  <si>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</si>
  <si>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</si>
  <si>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</si>
  <si>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</si>
  <si>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</si>
  <si>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</si>
  <si>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</si>
  <si>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</si>
  <si>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</si>
  <si>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</si>
  <si>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</si>
  <si>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</si>
  <si>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</si>
  <si>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</si>
  <si>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</si>
  <si>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</si>
  <si>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</si>
  <si>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</si>
  <si>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</si>
  <si>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</si>
  <si>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</si>
  <si>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</si>
  <si>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</si>
  <si>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</si>
  <si>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</si>
  <si>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</si>
  <si>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</si>
  <si>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</si>
  <si>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</si>
  <si>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</si>
  <si>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</si>
  <si>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</si>
  <si>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</si>
  <si>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</si>
  <si>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</si>
  <si>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</si>
  <si>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</si>
  <si>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</si>
  <si>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</si>
  <si>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</si>
  <si>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</si>
  <si>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</si>
  <si>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</si>
  <si>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</si>
  <si>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</si>
  <si>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</si>
  <si>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</si>
  <si>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</si>
  <si>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</si>
  <si>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</si>
  <si>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</si>
  <si>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</si>
  <si>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</si>
  <si>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</si>
  <si>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</si>
  <si>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</si>
  <si>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</si>
  <si>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</si>
  <si>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</si>
  <si>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</si>
  <si>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</si>
  <si>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</si>
  <si>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</si>
  <si>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</si>
  <si>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</si>
  <si>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</si>
  <si>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</si>
  <si>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</si>
  <si>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</si>
  <si>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</si>
  <si>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</si>
  <si>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</si>
  <si>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</si>
  <si>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</si>
  <si>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</si>
  <si>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</si>
  <si>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</si>
  <si>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</si>
  <si>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</si>
  <si>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</si>
  <si>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</si>
  <si>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</si>
  <si>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</si>
  <si>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</si>
  <si>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</si>
  <si>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</si>
  <si>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</si>
  <si>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</si>
  <si>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</si>
  <si>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</si>
  <si>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</si>
  <si>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</si>
  <si>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</si>
  <si>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</si>
  <si>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</si>
  <si>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</si>
  <si>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</si>
  <si>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</si>
  <si>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</si>
  <si>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</si>
  <si>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</si>
  <si>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</si>
  <si>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</si>
  <si>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</si>
  <si>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</si>
  <si>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</si>
  <si>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</si>
  <si>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</si>
  <si>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</si>
  <si>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</si>
  <si>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</si>
  <si>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</si>
  <si>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</si>
  <si>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</si>
  <si>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</si>
  <si>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</si>
  <si>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</si>
  <si>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</si>
  <si>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</si>
  <si>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</si>
  <si>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</si>
  <si>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</si>
  <si>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</si>
  <si>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</si>
  <si>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</si>
  <si>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</si>
  <si>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</si>
  <si>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</si>
  <si>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</si>
  <si>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</si>
  <si>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</si>
  <si>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</si>
  <si>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</si>
  <si>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</si>
  <si>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</si>
  <si>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</si>
  <si>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</si>
  <si>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</si>
  <si>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</si>
  <si>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</si>
  <si>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</si>
  <si>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</si>
  <si>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</si>
  <si>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</si>
  <si>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</si>
  <si>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</si>
  <si>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</si>
  <si>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</si>
  <si>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</si>
  <si>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</si>
  <si>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</si>
  <si>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</si>
  <si>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</si>
  <si>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</si>
  <si>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</si>
  <si>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</si>
  <si>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</si>
  <si>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</si>
  <si>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</si>
  <si>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</si>
  <si>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</si>
  <si>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</si>
  <si>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</si>
  <si>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</si>
  <si>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</si>
  <si>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</si>
  <si>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</si>
  <si>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</si>
  <si>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</si>
  <si>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</si>
  <si>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</si>
  <si>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</si>
  <si>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</si>
  <si>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</si>
  <si>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</si>
  <si>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</si>
  <si>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</si>
  <si>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</si>
  <si>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</si>
  <si>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</si>
  <si>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</si>
  <si>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</si>
  <si>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</si>
  <si>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</si>
  <si>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</si>
  <si>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</si>
  <si>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</si>
  <si>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</si>
  <si>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</si>
  <si>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</si>
  <si>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</si>
  <si>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</si>
  <si>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</si>
  <si>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</si>
  <si>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</si>
  <si>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</si>
  <si>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</si>
  <si>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</si>
  <si>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</si>
  <si>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</si>
  <si>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</si>
  <si>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</si>
  <si>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</si>
  <si>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</si>
  <si>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</si>
  <si>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</si>
  <si>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</si>
  <si>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</si>
  <si>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</si>
  <si>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</si>
  <si>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</si>
  <si>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</si>
  <si>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</si>
  <si>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</si>
  <si>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</si>
  <si>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</si>
  <si>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</si>
  <si>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</si>
  <si>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</si>
  <si>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</si>
  <si>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</si>
  <si>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</si>
  <si>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</si>
  <si>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</si>
  <si>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</si>
  <si>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</si>
  <si>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</si>
  <si>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</si>
  <si>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</si>
  <si>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</si>
  <si>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</si>
  <si>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</si>
  <si>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</si>
  <si>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</si>
  <si>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</si>
  <si>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</si>
  <si>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</si>
  <si>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</si>
  <si>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</si>
  <si>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</si>
  <si>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</si>
  <si>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</si>
  <si>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</si>
  <si>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</si>
  <si>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</si>
  <si>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</si>
  <si>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</si>
  <si>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</si>
  <si>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</si>
  <si>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</si>
  <si>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</si>
  <si>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</si>
  <si>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</si>
  <si>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</si>
  <si>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</si>
  <si>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</si>
  <si>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</si>
  <si>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</si>
  <si>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</si>
  <si>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</si>
  <si>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</si>
  <si>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</si>
  <si>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</si>
  <si>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</si>
  <si>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</si>
  <si>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</si>
  <si>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</si>
  <si>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</si>
  <si>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</si>
  <si>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</si>
  <si>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</si>
  <si>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</si>
  <si>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</si>
  <si>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</si>
  <si>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</si>
  <si>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</si>
  <si>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</si>
  <si>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</si>
  <si>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</si>
  <si>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</si>
  <si>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</si>
  <si>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</si>
  <si>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</si>
  <si>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</si>
  <si>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</si>
  <si>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</si>
  <si>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</si>
  <si>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</si>
  <si>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</si>
  <si>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</si>
  <si>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</si>
  <si>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</si>
  <si>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</si>
  <si>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</si>
  <si>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</si>
  <si>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</si>
  <si>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</si>
  <si>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</si>
  <si>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</si>
  <si>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</si>
  <si>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</si>
  <si>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</si>
  <si>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</si>
  <si>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</si>
  <si>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</si>
  <si>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</si>
  <si>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</si>
  <si>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</si>
  <si>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</si>
  <si>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</si>
  <si>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</si>
  <si>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</si>
  <si>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</si>
  <si>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</si>
  <si>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</si>
  <si>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</si>
  <si>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</si>
  <si>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</si>
  <si>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</si>
  <si>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</si>
  <si>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</si>
  <si>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</si>
  <si>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</si>
  <si>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</si>
  <si>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</si>
  <si>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</si>
  <si>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</si>
  <si>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</si>
  <si>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</si>
  <si>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</si>
  <si>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</si>
  <si>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</si>
  <si>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</si>
  <si>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</si>
  <si>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</si>
  <si>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</si>
  <si>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</si>
  <si>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</si>
  <si>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</si>
  <si>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</si>
  <si>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</si>
  <si>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</si>
  <si>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</si>
  <si>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</si>
  <si>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</si>
  <si>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</si>
  <si>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</si>
  <si>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</si>
  <si>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</si>
  <si>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</si>
  <si>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</si>
  <si>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</si>
  <si>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</si>
  <si>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</si>
  <si>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</si>
  <si>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</si>
  <si>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</si>
  <si>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</si>
  <si>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</si>
  <si>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</si>
  <si>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</si>
  <si>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</si>
  <si>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</si>
  <si>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</si>
  <si>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</si>
  <si>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</si>
  <si>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</si>
  <si>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</si>
  <si>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</si>
  <si>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</si>
  <si>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</si>
  <si>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</si>
  <si>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</si>
  <si>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</si>
  <si>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</si>
  <si>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</si>
  <si>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</si>
  <si>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</si>
  <si>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</si>
  <si>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</si>
  <si>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</si>
  <si>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</si>
  <si>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</si>
  <si>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</si>
  <si>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</si>
  <si>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</si>
  <si>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</si>
  <si>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</si>
  <si>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</si>
  <si>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</si>
  <si>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</si>
  <si>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</si>
  <si>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</si>
  <si>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</si>
  <si>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</si>
  <si>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</si>
  <si>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</si>
  <si>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</si>
  <si>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</si>
  <si>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</si>
  <si>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</si>
  <si>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</si>
  <si>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</si>
  <si>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</si>
  <si>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</si>
  <si>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</si>
  <si>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</si>
  <si>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</si>
  <si>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</si>
  <si>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</si>
  <si>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</si>
  <si>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</si>
  <si>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</si>
  <si>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</si>
  <si>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</si>
  <si>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</si>
  <si>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</si>
  <si>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</si>
  <si>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</si>
  <si>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</si>
  <si>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</si>
  <si>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</si>
  <si>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</si>
  <si>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</si>
  <si>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</si>
  <si>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</si>
  <si>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</si>
  <si>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</si>
  <si>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</si>
  <si>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</si>
  <si>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</si>
  <si>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</si>
  <si>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</si>
  <si>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</si>
  <si>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</si>
  <si>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</si>
  <si>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</si>
  <si>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</si>
  <si>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</si>
  <si>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</si>
  <si>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</si>
  <si>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</si>
  <si>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</si>
  <si>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</si>
  <si>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</si>
  <si>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</si>
  <si>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</si>
  <si>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</si>
  <si>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</si>
  <si>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</si>
  <si>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</si>
  <si>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</si>
  <si>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</si>
  <si>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</si>
  <si>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</si>
  <si>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</si>
  <si>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</si>
  <si>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</si>
  <si>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</si>
  <si>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</si>
  <si>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</si>
  <si>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</si>
  <si>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</si>
  <si>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</si>
  <si>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</si>
  <si>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</si>
  <si>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</si>
  <si>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</si>
  <si>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</si>
  <si>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</si>
  <si>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</si>
  <si>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</si>
  <si>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</si>
  <si>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</si>
  <si>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</si>
  <si>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</si>
  <si>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</si>
  <si>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</si>
  <si>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</si>
  <si>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</si>
  <si>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</si>
  <si>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</si>
  <si>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</si>
  <si>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</si>
  <si>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</si>
  <si>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</si>
  <si>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</si>
  <si>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</si>
  <si>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</si>
  <si>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</si>
  <si>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</si>
  <si>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</si>
  <si>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</si>
  <si>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</si>
  <si>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</si>
  <si>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</si>
  <si>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</si>
  <si>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</si>
  <si>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</si>
  <si>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</si>
  <si>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</si>
  <si>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</si>
  <si>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</si>
  <si>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</si>
  <si>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</si>
  <si>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</si>
  <si>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</si>
  <si>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</si>
  <si>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</si>
  <si>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</si>
  <si>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</si>
  <si>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</si>
  <si>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</si>
  <si>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</si>
  <si>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</si>
  <si>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</si>
  <si>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</si>
  <si>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</si>
  <si>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</si>
  <si>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</si>
  <si>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</si>
  <si>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</si>
  <si>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</si>
  <si>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</si>
  <si>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</si>
  <si>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</si>
  <si>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</si>
  <si>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</si>
  <si>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</si>
  <si>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</si>
  <si>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</si>
  <si>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</si>
  <si>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</si>
  <si>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</si>
  <si>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</si>
  <si>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</si>
  <si>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</si>
  <si>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</si>
  <si>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</si>
  <si>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</si>
  <si>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</si>
  <si>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</si>
  <si>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</si>
  <si>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</si>
  <si>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</si>
  <si>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</si>
  <si>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</si>
  <si>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</si>
  <si>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</si>
  <si>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</si>
  <si>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</si>
  <si>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</si>
  <si>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</si>
  <si>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</si>
  <si>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</si>
  <si>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</si>
  <si>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</si>
  <si>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</si>
  <si>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</si>
  <si>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</si>
  <si>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</si>
  <si>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</si>
  <si>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</si>
  <si>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</si>
  <si>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</si>
  <si>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</si>
  <si>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</si>
  <si>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</si>
  <si>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</si>
  <si>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</si>
  <si>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</si>
  <si>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</si>
  <si>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</si>
  <si>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</si>
  <si>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</si>
  <si>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</si>
  <si>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</si>
  <si>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</si>
  <si>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</si>
  <si>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</si>
  <si>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</si>
  <si>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</si>
  <si>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</si>
  <si>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</si>
  <si>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</si>
  <si>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</si>
  <si>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</si>
  <si>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</si>
  <si>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</si>
  <si>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</si>
  <si>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</si>
  <si>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</si>
  <si>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</si>
  <si>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</si>
  <si>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</si>
  <si>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</si>
  <si>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</si>
  <si>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</si>
  <si>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</si>
  <si>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</si>
  <si>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</si>
  <si>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</si>
  <si>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</si>
  <si>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</si>
  <si>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</si>
  <si>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</si>
  <si>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</si>
  <si>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</si>
  <si>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</si>
  <si>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</si>
  <si>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</si>
  <si>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</si>
  <si>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</si>
  <si>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</si>
  <si>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</si>
  <si>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</si>
  <si>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</si>
  <si>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</si>
  <si>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</si>
  <si>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</si>
  <si>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</si>
  <si>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</si>
  <si>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</si>
  <si>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</si>
  <si>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</si>
  <si>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</si>
  <si>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</si>
  <si>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</si>
  <si>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</si>
  <si>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</si>
  <si>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</si>
  <si>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</si>
  <si>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</si>
  <si>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</si>
  <si>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</si>
  <si>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</si>
  <si>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</si>
  <si>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</si>
  <si>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</si>
  <si>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</si>
  <si>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</si>
  <si>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</si>
  <si>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</si>
  <si>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</si>
  <si>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</si>
  <si>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</si>
  <si>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</si>
  <si>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</si>
  <si>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</si>
  <si>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</si>
  <si>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</si>
  <si>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</si>
  <si>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</si>
  <si>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</si>
  <si>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</si>
  <si>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</si>
  <si>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</si>
  <si>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</si>
  <si>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</si>
  <si>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</si>
  <si>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</si>
  <si>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</si>
  <si>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</si>
  <si>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</si>
  <si>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</si>
  <si>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</si>
  <si>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</si>
  <si>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</si>
  <si>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</si>
  <si>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</si>
  <si>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</si>
  <si>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</si>
  <si>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</si>
  <si>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</si>
  <si>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</si>
  <si>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</si>
  <si>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</si>
  <si>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</si>
  <si>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</si>
  <si>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</si>
  <si>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</si>
  <si>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</si>
  <si>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</si>
  <si>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</si>
  <si>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</si>
  <si>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</si>
  <si>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</si>
  <si>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</si>
  <si>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</si>
  <si>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</si>
  <si>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</si>
  <si>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</si>
  <si>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</si>
  <si>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</si>
  <si>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</si>
  <si>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</si>
  <si>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</si>
  <si>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</si>
  <si>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</si>
  <si>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</si>
  <si>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</si>
  <si>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</si>
  <si>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</si>
  <si>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</si>
  <si>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</si>
  <si>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</si>
  <si>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</si>
  <si>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</si>
  <si>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</si>
  <si>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</si>
  <si>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</si>
  <si>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</si>
  <si>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</si>
  <si>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</si>
  <si>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</si>
  <si>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</si>
  <si>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</si>
  <si>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</si>
  <si>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</si>
  <si>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</si>
  <si>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</si>
  <si>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</si>
  <si>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</si>
  <si>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</si>
  <si>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</si>
  <si>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</si>
  <si>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</si>
  <si>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</si>
  <si>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</si>
  <si>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</si>
  <si>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</si>
  <si>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</si>
  <si>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</si>
  <si>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</si>
  <si>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</si>
  <si>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</si>
  <si>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</si>
  <si>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</si>
  <si>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</si>
  <si>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</si>
  <si>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</si>
  <si>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</si>
  <si>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</si>
  <si>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</si>
  <si>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</si>
  <si>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</si>
  <si>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</si>
  <si>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</si>
  <si>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</si>
  <si>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</si>
  <si>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</si>
  <si>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</si>
  <si>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</si>
  <si>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</si>
  <si>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</si>
  <si>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</si>
  <si>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</si>
  <si>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</si>
  <si>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</si>
  <si>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</si>
  <si>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</si>
  <si>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</si>
  <si>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</si>
  <si>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</si>
  <si>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</si>
  <si>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</si>
  <si>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</si>
  <si>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</si>
  <si>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</si>
  <si>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</si>
  <si>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</si>
  <si>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</si>
  <si>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</si>
  <si>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</si>
  <si>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</si>
  <si>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</si>
  <si>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</si>
  <si>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</si>
  <si>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</si>
  <si>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</si>
  <si>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</si>
  <si>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</si>
  <si>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</si>
  <si>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</si>
  <si>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</si>
  <si>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</si>
  <si>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</si>
  <si>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</si>
  <si>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</si>
  <si>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</si>
  <si>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</si>
  <si>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</si>
  <si>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</si>
  <si>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</si>
  <si>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</si>
  <si>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</si>
  <si>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</si>
  <si>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</si>
  <si>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</si>
  <si>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</si>
  <si>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</si>
  <si>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</si>
  <si>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</si>
  <si>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</si>
  <si>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</si>
  <si>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</si>
  <si>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</si>
  <si>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</si>
  <si>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</si>
  <si>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</si>
  <si>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</si>
  <si>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</si>
  <si>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</si>
  <si>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</si>
  <si>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</si>
  <si>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</si>
  <si>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</si>
  <si>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</si>
  <si>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</si>
  <si>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</si>
  <si>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</si>
  <si>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</si>
  <si>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</si>
  <si>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</si>
  <si>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</si>
  <si>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</si>
  <si>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</si>
  <si>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</si>
  <si>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</si>
  <si>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</si>
  <si>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</si>
  <si>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</si>
  <si>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</si>
  <si>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</si>
  <si>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</si>
  <si>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</si>
  <si>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</si>
  <si>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</si>
  <si>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</si>
  <si>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</si>
  <si>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</si>
  <si>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</si>
  <si>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</si>
  <si>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</si>
  <si>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</si>
  <si>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</si>
  <si>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</si>
  <si>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</si>
  <si>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</si>
  <si>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</si>
  <si>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</si>
  <si>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</si>
  <si>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</si>
  <si>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</si>
  <si>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</si>
  <si>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</si>
  <si>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</si>
  <si>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</si>
  <si>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</si>
  <si>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</si>
  <si>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</si>
  <si>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</si>
  <si>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</si>
  <si>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</si>
  <si>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</si>
  <si>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</si>
  <si>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</si>
  <si>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</si>
  <si>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</si>
  <si>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</si>
  <si>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</si>
  <si>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</si>
  <si>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</si>
  <si>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</si>
  <si>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</si>
  <si>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</si>
  <si>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</si>
  <si>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</si>
  <si>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</si>
  <si>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</si>
  <si>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</si>
  <si>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</si>
  <si>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</si>
  <si>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</si>
  <si>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</si>
  <si>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</si>
  <si>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</si>
  <si>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</si>
  <si>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</si>
  <si>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</si>
  <si>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</si>
  <si>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</si>
  <si>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</si>
  <si>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</si>
  <si>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</si>
  <si>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</si>
  <si>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</si>
  <si>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</si>
  <si>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</si>
  <si>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</si>
  <si>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</si>
  <si>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</si>
  <si>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</si>
  <si>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</si>
  <si>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</si>
  <si>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</si>
  <si>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</si>
  <si>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</si>
  <si>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</si>
  <si>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</si>
  <si>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</si>
  <si>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</si>
  <si>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</si>
  <si>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</si>
  <si>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</si>
  <si>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</si>
  <si>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</si>
  <si>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</si>
  <si>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</si>
  <si>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</si>
  <si>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</si>
  <si>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</si>
  <si>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</si>
  <si>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</si>
  <si>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</si>
  <si>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</si>
  <si>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</si>
  <si>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</si>
  <si>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</si>
  <si>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</si>
  <si>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</si>
  <si>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</si>
  <si>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</si>
  <si>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</si>
  <si>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</si>
  <si>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</si>
  <si>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</si>
  <si>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</si>
  <si>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</si>
  <si>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</si>
  <si>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</si>
  <si>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</si>
  <si>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</si>
  <si>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</si>
  <si>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</si>
  <si>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</si>
  <si>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</si>
  <si>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</si>
  <si>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</si>
  <si>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</si>
  <si>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</si>
  <si>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</si>
  <si>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</si>
  <si>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</si>
  <si>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</si>
  <si>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</si>
  <si>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</si>
  <si>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</si>
  <si>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</si>
  <si>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</si>
  <si>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</si>
  <si>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</si>
  <si>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</si>
  <si>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</si>
  <si>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</si>
  <si>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</si>
  <si>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</si>
  <si>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</si>
  <si>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</si>
  <si>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</si>
  <si>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</si>
  <si>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</si>
  <si>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</si>
  <si>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</si>
  <si>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</si>
  <si>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</si>
  <si>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</si>
  <si>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</si>
  <si>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</si>
  <si>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</si>
  <si>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</si>
  <si>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</si>
  <si>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</si>
  <si>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</si>
  <si>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</si>
  <si>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</si>
  <si>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</si>
  <si>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</si>
  <si>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</si>
  <si>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</si>
  <si>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</si>
  <si>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</si>
  <si>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</si>
  <si>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</si>
  <si>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</si>
  <si>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</si>
  <si>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</si>
  <si>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</si>
  <si>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</si>
  <si>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</si>
  <si>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</si>
  <si>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</si>
  <si>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</si>
  <si>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</si>
  <si>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</si>
  <si>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</si>
  <si>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</si>
  <si>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</si>
  <si>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</si>
  <si>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</si>
  <si>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</si>
  <si>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</si>
  <si>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</si>
  <si>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</si>
  <si>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</si>
  <si>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</si>
  <si>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</si>
  <si>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</si>
  <si>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</si>
  <si>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</si>
  <si>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</si>
  <si>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</si>
  <si>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</si>
  <si>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</si>
  <si>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</si>
  <si>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</si>
  <si>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</si>
  <si>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</si>
  <si>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</si>
  <si>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</si>
  <si>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</si>
  <si>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</si>
  <si>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</si>
  <si>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</si>
  <si>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</si>
  <si>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</si>
  <si>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</si>
  <si>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</si>
  <si>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</si>
  <si>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</si>
  <si>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</si>
  <si>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</si>
  <si>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</si>
  <si>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</si>
  <si>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</si>
  <si>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</si>
  <si>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</si>
  <si>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</si>
  <si>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</si>
  <si>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</si>
  <si>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</si>
  <si>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</si>
  <si>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</si>
  <si>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</si>
  <si>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</si>
  <si>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</si>
  <si>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</si>
  <si>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</si>
  <si>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</si>
  <si>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</si>
  <si>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</si>
  <si>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</si>
  <si>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</si>
  <si>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</si>
  <si>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</si>
  <si>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</si>
  <si>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</si>
  <si>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</si>
  <si>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</si>
  <si>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</si>
  <si>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</si>
  <si>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</si>
  <si>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</si>
  <si>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</si>
  <si>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</si>
  <si>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</si>
  <si>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</si>
  <si>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</si>
  <si>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</si>
  <si>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</si>
  <si>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</si>
  <si>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</si>
  <si>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</si>
  <si>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</si>
  <si>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</si>
  <si>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</si>
  <si>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</si>
  <si>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</si>
  <si>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</si>
  <si>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</si>
  <si>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</si>
  <si>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</si>
  <si>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</si>
  <si>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</si>
  <si>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</si>
  <si>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</si>
  <si>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</si>
  <si>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</si>
  <si>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</si>
  <si>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</si>
  <si>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</si>
  <si>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</si>
  <si>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</si>
  <si>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</si>
  <si>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</si>
  <si>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</si>
  <si>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</si>
  <si>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</si>
  <si>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</si>
  <si>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</si>
  <si>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</si>
  <si>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</si>
  <si>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</si>
  <si>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</si>
  <si>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</si>
  <si>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</si>
  <si>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</si>
  <si>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</si>
  <si>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</si>
  <si>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</si>
  <si>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</si>
  <si>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</si>
  <si>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</si>
  <si>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</si>
  <si>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</si>
  <si>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</si>
  <si>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</si>
  <si>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</si>
  <si>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</si>
  <si>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</si>
  <si>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</si>
  <si>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</si>
  <si>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</si>
  <si>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</si>
  <si>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</si>
  <si>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</si>
  <si>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</si>
  <si>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</si>
  <si>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</si>
  <si>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</si>
  <si>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</si>
  <si>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</si>
  <si>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</si>
  <si>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</si>
  <si>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</si>
  <si>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</si>
  <si>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</si>
  <si>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</si>
  <si>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</si>
  <si>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</si>
  <si>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</si>
  <si>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</si>
  <si>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</si>
  <si>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</si>
  <si>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</si>
  <si>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</si>
  <si>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</si>
  <si>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</si>
  <si>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</si>
  <si>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</si>
  <si>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</si>
  <si>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</si>
  <si>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</si>
  <si>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</si>
  <si>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</si>
  <si>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</si>
  <si>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</si>
  <si>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</si>
  <si>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</si>
  <si>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</si>
  <si>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</si>
  <si>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</si>
  <si>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</si>
  <si>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</si>
  <si>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</si>
  <si>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</si>
  <si>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</si>
  <si>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</si>
  <si>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</si>
  <si>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</si>
  <si>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</si>
  <si>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</si>
  <si>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</si>
  <si>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</si>
  <si>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</si>
  <si>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</si>
  <si>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</si>
  <si>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</si>
  <si>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</si>
  <si>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</si>
  <si>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</si>
  <si>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</si>
  <si>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</si>
  <si>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</si>
  <si>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</si>
  <si>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</si>
  <si>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</si>
  <si>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</si>
  <si>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</si>
  <si>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</si>
  <si>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</si>
  <si>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</si>
  <si>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</si>
  <si>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</si>
  <si>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</si>
  <si>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</si>
  <si>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</si>
  <si>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</si>
  <si>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</si>
  <si>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</si>
  <si>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</si>
  <si>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</si>
  <si>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</si>
  <si>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</si>
  <si>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</si>
  <si>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</si>
  <si>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</si>
  <si>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</si>
  <si>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</si>
  <si>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</si>
  <si>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</si>
  <si>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</si>
  <si>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</si>
  <si>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</si>
  <si>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</si>
  <si>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</si>
  <si>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</si>
  <si>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</si>
  <si>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</si>
  <si>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</si>
  <si>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</si>
  <si>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</si>
  <si>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</si>
  <si>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</si>
  <si>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</si>
  <si>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</si>
  <si>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</si>
  <si>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</si>
  <si>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</si>
  <si>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</si>
  <si>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</si>
  <si>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</si>
  <si>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</si>
  <si>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</si>
  <si>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</si>
  <si>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</si>
  <si>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</si>
  <si>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</si>
  <si>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</si>
  <si>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</si>
  <si>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</si>
  <si>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</si>
  <si>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</si>
  <si>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</si>
  <si>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</si>
  <si>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</si>
  <si>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</si>
  <si>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</si>
  <si>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</si>
  <si>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</si>
  <si>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</si>
  <si>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</si>
  <si>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</si>
  <si>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</si>
  <si>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</si>
  <si>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</si>
  <si>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</si>
  <si>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</si>
  <si>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</si>
  <si>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</si>
  <si>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</si>
  <si>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</si>
  <si>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</si>
  <si>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</si>
  <si>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</si>
  <si>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</si>
  <si>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</si>
  <si>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</si>
  <si>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</si>
  <si>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</si>
  <si>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</si>
  <si>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</si>
  <si>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</si>
  <si>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</si>
  <si>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</si>
  <si>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</si>
  <si>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</si>
  <si>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</si>
  <si>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</si>
  <si>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</si>
  <si>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</si>
  <si>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</si>
  <si>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</si>
  <si>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</si>
  <si>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</si>
  <si>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</si>
  <si>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</si>
  <si>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</si>
  <si>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</si>
  <si>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</si>
  <si>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</si>
  <si>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</si>
  <si>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</si>
  <si>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</si>
  <si>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</si>
  <si>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</si>
  <si>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</si>
  <si>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</si>
  <si>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</si>
  <si>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</si>
  <si>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</si>
  <si>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</si>
  <si>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</si>
  <si>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</si>
  <si>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</si>
  <si>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</si>
  <si>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</si>
  <si>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</si>
  <si>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</si>
  <si>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</si>
  <si>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</si>
  <si>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</si>
  <si>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</si>
  <si>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</si>
  <si>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</si>
  <si>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</si>
  <si>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</si>
  <si>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</si>
  <si>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</si>
  <si>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</si>
  <si>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</si>
  <si>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</si>
  <si>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</si>
  <si>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</si>
  <si>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</si>
  <si>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</si>
  <si>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</si>
  <si>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</si>
  <si>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</si>
  <si>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</si>
  <si>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</si>
  <si>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</si>
  <si>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</si>
  <si>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</si>
  <si>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</si>
  <si>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</si>
  <si>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</si>
  <si>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</si>
  <si>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</si>
  <si>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</si>
  <si>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</si>
  <si>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</si>
  <si>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</si>
  <si>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</si>
  <si>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</si>
  <si>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</si>
  <si>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</si>
  <si>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</si>
  <si>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</si>
  <si>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</si>
  <si>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</si>
  <si>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</si>
  <si>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</si>
  <si>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</si>
  <si>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</si>
  <si>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</si>
  <si>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</si>
  <si>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</si>
  <si>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</si>
  <si>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</si>
  <si>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</si>
  <si>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</si>
  <si>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</si>
  <si>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</si>
  <si>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</si>
  <si>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</si>
  <si>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</si>
  <si>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</si>
  <si>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</si>
  <si>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</si>
  <si>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</si>
  <si>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</si>
  <si>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</si>
  <si>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</si>
  <si>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</si>
  <si>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</si>
  <si>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</si>
  <si>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</si>
  <si>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</si>
  <si>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</si>
  <si>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</si>
  <si>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</si>
  <si>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</si>
  <si>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</si>
  <si>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</si>
  <si>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</si>
  <si>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</si>
  <si>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</si>
  <si>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</si>
  <si>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</si>
  <si>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</si>
  <si>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</si>
  <si>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</si>
  <si>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</si>
  <si>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</si>
  <si>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</si>
  <si>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</si>
  <si>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</si>
  <si>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</si>
  <si>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</si>
  <si>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</si>
  <si>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</si>
  <si>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</si>
  <si>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</si>
  <si>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</si>
  <si>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</si>
  <si>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</si>
  <si>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</si>
  <si>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</si>
  <si>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</si>
  <si>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</si>
  <si>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</si>
  <si>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</si>
  <si>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</si>
  <si>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</si>
  <si>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</si>
  <si>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</si>
  <si>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</si>
  <si>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</si>
  <si>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</si>
  <si>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</si>
  <si>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</si>
  <si>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</si>
  <si>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</si>
  <si>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</si>
  <si>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</si>
  <si>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</si>
  <si>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</si>
  <si>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</si>
  <si>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</si>
  <si>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</si>
  <si>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</si>
  <si>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</si>
  <si>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</si>
  <si>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</si>
  <si>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</si>
  <si>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</si>
  <si>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</si>
  <si>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</si>
  <si>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</si>
  <si>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</si>
  <si>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</si>
  <si>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</si>
  <si>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</si>
  <si>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</si>
  <si>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</si>
  <si>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</si>
  <si>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</si>
  <si>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</si>
  <si>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</si>
  <si>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</si>
  <si>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</si>
  <si>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</si>
  <si>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</si>
  <si>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</si>
  <si>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</si>
  <si>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</si>
  <si>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</si>
  <si>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</si>
  <si>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</si>
  <si>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</si>
  <si>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</si>
  <si>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</si>
  <si>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</si>
  <si>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</si>
  <si>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</si>
  <si>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</si>
  <si>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</si>
  <si>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</si>
  <si>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</si>
  <si>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</si>
  <si>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</si>
  <si>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</si>
  <si>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</si>
  <si>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</si>
  <si>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</si>
  <si>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</si>
  <si>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</si>
  <si>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</si>
  <si>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</si>
  <si>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</si>
  <si>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</si>
  <si>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</si>
  <si>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</si>
  <si>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</si>
  <si>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</si>
  <si>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</si>
  <si>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</si>
  <si>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</si>
  <si>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</si>
  <si>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</si>
  <si>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</si>
  <si>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</si>
  <si>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</si>
  <si>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</si>
  <si>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</si>
  <si>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</si>
  <si>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</si>
  <si>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</si>
  <si>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</si>
  <si>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</si>
  <si>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</si>
  <si>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</si>
  <si>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</si>
  <si>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</si>
  <si>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</si>
  <si>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</si>
  <si>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</si>
  <si>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</si>
  <si>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</si>
  <si>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</si>
  <si>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</si>
  <si>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</si>
  <si>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</si>
  <si>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</si>
  <si>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</si>
  <si>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</si>
  <si>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</si>
  <si>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</si>
  <si>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</si>
  <si>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</si>
  <si>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</si>
  <si>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</si>
  <si>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</si>
  <si>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</si>
  <si>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</si>
  <si>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</si>
  <si>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</si>
  <si>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</si>
  <si>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</si>
  <si>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</si>
  <si>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</si>
  <si>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</si>
  <si>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</si>
  <si>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</si>
  <si>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</si>
  <si>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</si>
  <si>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</si>
  <si>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</si>
  <si>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</si>
  <si>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</si>
  <si>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</si>
  <si>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</si>
  <si>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</si>
  <si>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</si>
  <si>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</si>
  <si>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</si>
  <si>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</si>
  <si>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</si>
  <si>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</si>
  <si>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</si>
  <si>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</si>
  <si>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</si>
  <si>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</si>
  <si>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</si>
  <si>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</si>
  <si>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</si>
  <si>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</si>
  <si>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</si>
  <si>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</si>
  <si>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</si>
  <si>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</si>
  <si>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</si>
  <si>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</si>
  <si>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</si>
  <si>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</si>
  <si>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</si>
  <si>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</si>
  <si>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</si>
  <si>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</si>
  <si>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</si>
  <si>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</si>
  <si>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</si>
  <si>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</si>
  <si>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</si>
  <si>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</si>
  <si>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</si>
  <si>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</si>
  <si>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</si>
  <si>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</si>
  <si>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</si>
  <si>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</si>
  <si>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</si>
  <si>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</si>
  <si>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</si>
  <si>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</si>
  <si>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</si>
  <si>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</si>
  <si>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</si>
  <si>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</si>
  <si>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</si>
  <si>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</si>
  <si>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</si>
  <si>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</si>
  <si>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</si>
  <si>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</si>
  <si>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</si>
  <si>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</si>
  <si>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</si>
  <si>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</si>
  <si>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</si>
  <si>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</si>
  <si>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</si>
  <si>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</si>
  <si>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</si>
  <si>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</si>
  <si>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</si>
  <si>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</si>
  <si>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</si>
  <si>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</si>
  <si>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</si>
  <si>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</si>
  <si>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</si>
  <si>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</si>
  <si>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</si>
  <si>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</si>
  <si>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</si>
  <si>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</si>
  <si>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</si>
  <si>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</si>
  <si>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</si>
  <si>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</si>
  <si>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</si>
  <si>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</si>
  <si>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</si>
  <si>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</si>
  <si>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</si>
  <si>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</si>
  <si>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</si>
  <si>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</si>
  <si>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</si>
  <si>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</si>
  <si>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</si>
  <si>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</si>
  <si>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</si>
  <si>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</si>
  <si>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</si>
  <si>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</si>
  <si>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</si>
  <si>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</si>
  <si>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</si>
  <si>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</si>
  <si>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</si>
  <si>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</si>
  <si>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</si>
  <si>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</si>
  <si>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</si>
  <si>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</si>
  <si>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</si>
  <si>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</si>
  <si>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</si>
  <si>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</si>
  <si>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</si>
  <si>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</si>
  <si>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</si>
  <si>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</si>
  <si>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</si>
  <si>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</si>
  <si>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</si>
  <si>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</si>
  <si>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</si>
  <si>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</si>
  <si>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</si>
  <si>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</si>
  <si>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</si>
  <si>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</si>
  <si>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</si>
  <si>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</si>
  <si>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</si>
  <si>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</si>
  <si>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</si>
  <si>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</si>
  <si>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</si>
  <si>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</si>
  <si>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</si>
  <si>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</si>
  <si>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</si>
  <si>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</si>
  <si>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</si>
  <si>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</si>
  <si>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</si>
  <si>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</si>
  <si>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</si>
  <si>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</si>
  <si>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</si>
  <si>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</si>
  <si>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</si>
  <si>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</si>
  <si>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</si>
  <si>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</si>
  <si>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</si>
  <si>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</si>
  <si>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</si>
  <si>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</si>
  <si>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</si>
  <si>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</si>
  <si>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</si>
  <si>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</si>
  <si>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</si>
  <si>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</si>
  <si>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</si>
  <si>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</si>
  <si>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</si>
  <si>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</si>
  <si>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</si>
  <si>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</si>
  <si>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</si>
  <si>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</si>
  <si>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</si>
  <si>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</si>
  <si>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</si>
  <si>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</si>
  <si>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</si>
  <si>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</si>
  <si>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</si>
  <si>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</si>
  <si>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</si>
  <si>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</si>
  <si>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</si>
  <si>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</si>
  <si>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</si>
  <si>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</si>
  <si>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</si>
  <si>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</si>
  <si>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</si>
  <si>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</si>
  <si>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</si>
  <si>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</si>
  <si>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</si>
  <si>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</si>
  <si>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</si>
  <si>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</si>
  <si>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</si>
  <si>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</si>
  <si>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</si>
  <si>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</si>
  <si>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</si>
  <si>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</si>
  <si>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</si>
  <si>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</si>
  <si>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</si>
  <si>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</si>
  <si>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</si>
  <si>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</si>
  <si>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</si>
  <si>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</si>
  <si>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</si>
  <si>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</si>
  <si>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</si>
  <si>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</si>
  <si>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</si>
  <si>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</si>
  <si>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</si>
  <si>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</si>
  <si>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</si>
  <si>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</si>
  <si>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</si>
  <si>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</si>
  <si>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</si>
  <si>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</si>
  <si>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</si>
  <si>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</si>
  <si>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</si>
  <si>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</si>
  <si>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</si>
  <si>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</si>
  <si>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</si>
  <si>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</si>
  <si>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</si>
  <si>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</si>
  <si>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</si>
  <si>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</si>
  <si>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</si>
  <si>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</si>
  <si>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</si>
  <si>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</si>
  <si>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</si>
  <si>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</si>
  <si>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</si>
  <si>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</si>
  <si>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</si>
  <si>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</si>
  <si>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</si>
  <si>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</si>
  <si>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</si>
  <si>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</si>
  <si>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</si>
  <si>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</si>
  <si>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</si>
  <si>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</si>
  <si>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</si>
  <si>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</si>
  <si>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</si>
  <si>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</si>
  <si>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</si>
  <si>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</si>
  <si>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</si>
  <si>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</si>
  <si>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</si>
  <si>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</si>
  <si>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</si>
  <si>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</si>
  <si>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</si>
  <si>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</si>
  <si>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</si>
  <si>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</si>
  <si>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</si>
  <si>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</si>
  <si>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</si>
  <si>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</si>
  <si>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</si>
  <si>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</si>
  <si>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</si>
  <si>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</si>
  <si>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</si>
  <si>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</si>
  <si>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</si>
  <si>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</si>
  <si>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</si>
  <si>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</si>
  <si>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</si>
  <si>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</si>
  <si>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</si>
  <si>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</si>
  <si>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</si>
  <si>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</si>
  <si>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</si>
  <si>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</si>
  <si>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</si>
  <si>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</si>
  <si>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</si>
  <si>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</si>
  <si>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</si>
  <si>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</si>
  <si>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</si>
  <si>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</si>
  <si>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</si>
  <si>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</si>
  <si>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</si>
  <si>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</si>
  <si>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</si>
  <si>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</si>
  <si>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</si>
  <si>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</si>
  <si>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</si>
  <si>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</si>
  <si>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</si>
  <si>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</si>
  <si>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</si>
  <si>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</si>
  <si>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</si>
  <si>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</si>
  <si>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</si>
  <si>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</si>
  <si>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</si>
  <si>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</si>
  <si>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</si>
  <si>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</si>
  <si>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</si>
  <si>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</si>
  <si>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</si>
  <si>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</si>
  <si>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</si>
  <si>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</si>
  <si>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</si>
  <si>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</si>
  <si>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</si>
  <si>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</si>
  <si>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</si>
  <si>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</si>
  <si>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</si>
  <si>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</si>
  <si>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</si>
  <si>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</si>
  <si>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</si>
  <si>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</si>
  <si>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</si>
  <si>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</si>
  <si>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</si>
  <si>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</si>
  <si>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</si>
  <si>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</si>
  <si>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</si>
  <si>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</si>
  <si>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</si>
  <si>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</si>
  <si>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</si>
  <si>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</si>
  <si>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</si>
  <si>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</si>
  <si>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</si>
  <si>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</si>
  <si>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</si>
  <si>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</si>
  <si>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</si>
  <si>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</si>
  <si>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</si>
  <si>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</si>
  <si>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</si>
  <si>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</si>
  <si>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</si>
  <si>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</si>
  <si>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</si>
  <si>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</si>
  <si>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</si>
  <si>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</si>
  <si>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</si>
  <si>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</si>
  <si>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</si>
  <si>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</si>
  <si>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</si>
  <si>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</si>
  <si>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</si>
  <si>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</si>
  <si>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</si>
  <si>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</si>
  <si>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</si>
  <si>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</si>
  <si>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</si>
  <si>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</si>
  <si>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</si>
  <si>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</si>
  <si>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</si>
  <si>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</si>
  <si>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</si>
  <si>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</si>
  <si>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</si>
  <si>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</si>
  <si>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</si>
  <si>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</si>
  <si>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</si>
  <si>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</si>
  <si>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</si>
  <si>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</si>
  <si>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</si>
  <si>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</si>
  <si>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</si>
  <si>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</si>
  <si>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</si>
  <si>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</si>
  <si>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</si>
  <si>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</si>
  <si>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</si>
  <si>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</si>
  <si>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</si>
  <si>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</si>
  <si>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</si>
  <si>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</si>
  <si>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</si>
  <si>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</si>
  <si>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</si>
  <si>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</si>
  <si>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</si>
  <si>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</si>
  <si>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</si>
  <si>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</si>
  <si>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</si>
  <si>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</si>
  <si>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</si>
  <si>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</si>
  <si>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</si>
  <si>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</si>
  <si>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</si>
  <si>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</si>
  <si>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</si>
  <si>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</si>
  <si>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</si>
  <si>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</si>
  <si>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</si>
  <si>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</si>
  <si>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</si>
  <si>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</si>
  <si>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</si>
  <si>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</si>
  <si>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</si>
  <si>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</si>
  <si>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</si>
  <si>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</si>
  <si>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</si>
  <si>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</si>
  <si>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</si>
  <si>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</si>
  <si>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</si>
  <si>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</si>
  <si>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</si>
  <si>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</si>
  <si>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</si>
  <si>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</si>
  <si>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</si>
  <si>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</si>
  <si>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</si>
  <si>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</si>
  <si>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</si>
  <si>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</si>
  <si>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</si>
  <si>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</si>
  <si>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</si>
  <si>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</si>
  <si>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</si>
  <si>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</si>
  <si>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</si>
  <si>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</si>
  <si>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</si>
  <si>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</si>
  <si>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</si>
  <si>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</si>
  <si>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</si>
  <si>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</si>
  <si>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</si>
  <si>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</si>
  <si>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</si>
  <si>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</si>
  <si>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</si>
  <si>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</si>
  <si>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</si>
  <si>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</si>
  <si>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</si>
  <si>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</si>
  <si>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</si>
  <si>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</si>
  <si>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</si>
  <si>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</si>
  <si>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</si>
  <si>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</si>
  <si>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</si>
  <si>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</si>
  <si>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</si>
  <si>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</si>
  <si>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</si>
  <si>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</si>
  <si>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</si>
  <si>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</si>
  <si>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</si>
  <si>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</si>
  <si>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</si>
  <si>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</si>
  <si>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</si>
  <si>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</si>
  <si>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</si>
  <si>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</si>
  <si>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</si>
  <si>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</si>
  <si>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</si>
  <si>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</si>
  <si>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</si>
  <si>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</si>
  <si>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</si>
  <si>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</si>
  <si>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</si>
  <si>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</si>
  <si>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</si>
  <si>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</si>
  <si>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</si>
  <si>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</si>
  <si>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</si>
  <si>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</si>
  <si>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</si>
  <si>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</si>
  <si>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</si>
  <si>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</si>
  <si>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</si>
  <si>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</si>
  <si>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</si>
  <si>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</si>
  <si>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</si>
  <si>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</si>
  <si>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</si>
  <si>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</si>
  <si>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</si>
  <si>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</si>
  <si>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</si>
  <si>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</si>
  <si>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</si>
  <si>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</si>
  <si>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</si>
  <si>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</si>
  <si>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</si>
  <si>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</si>
  <si>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</si>
  <si>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</si>
  <si>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</si>
  <si>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</si>
  <si>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</si>
  <si>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</si>
  <si>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</si>
  <si>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</si>
  <si>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</si>
  <si>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</si>
  <si>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</si>
  <si>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</si>
  <si>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</si>
  <si>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</si>
  <si>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</si>
  <si>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</si>
  <si>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</si>
  <si>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</si>
  <si>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</si>
  <si>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</si>
  <si>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</si>
  <si>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</si>
  <si>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</si>
  <si>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</si>
  <si>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</si>
  <si>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</si>
  <si>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</si>
  <si>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</si>
  <si>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</si>
  <si>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</si>
  <si>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</si>
  <si>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</si>
  <si>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</si>
  <si>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</si>
  <si>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</si>
  <si>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</si>
  <si>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</si>
  <si>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</si>
  <si>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</si>
  <si>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</si>
  <si>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</si>
  <si>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</si>
  <si>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</si>
  <si>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</si>
  <si>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</si>
  <si>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</si>
  <si>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</si>
  <si>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</si>
  <si>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</si>
  <si>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</si>
  <si>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</si>
  <si>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</si>
  <si>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</si>
  <si>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</si>
  <si>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</si>
  <si>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</si>
  <si>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</si>
  <si>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</si>
  <si>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</si>
  <si>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</si>
  <si>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</si>
  <si>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</si>
  <si>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</si>
  <si>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</si>
  <si>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</si>
  <si>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</si>
  <si>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</si>
  <si>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</si>
  <si>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</si>
  <si>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</si>
  <si>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</si>
  <si>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</si>
  <si>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</si>
  <si>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</si>
  <si>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</si>
  <si>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</si>
  <si>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</si>
  <si>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</si>
  <si>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</si>
  <si>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</si>
  <si>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</si>
  <si>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</si>
  <si>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</si>
  <si>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</si>
  <si>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</si>
  <si>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</si>
  <si>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</si>
  <si>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</si>
  <si>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</si>
  <si>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</si>
  <si>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</si>
  <si>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</si>
  <si>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</si>
  <si>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</si>
  <si>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</si>
  <si>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</si>
  <si>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</si>
  <si>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</si>
  <si>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</si>
  <si>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</si>
  <si>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</si>
  <si>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</si>
  <si>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</si>
  <si>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</si>
  <si>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</si>
  <si>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</si>
  <si>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</si>
  <si>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</si>
  <si>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</si>
  <si>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</si>
  <si>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</si>
  <si>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</si>
  <si>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</si>
  <si>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</si>
  <si>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</si>
  <si>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</si>
  <si>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</si>
  <si>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</si>
  <si>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</si>
  <si>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</si>
  <si>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</si>
  <si>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</si>
  <si>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</si>
  <si>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</si>
  <si>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</si>
  <si>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</si>
  <si>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</si>
  <si>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</si>
  <si>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</si>
  <si>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</si>
  <si>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</si>
  <si>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</si>
  <si>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</si>
  <si>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</si>
  <si>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</si>
  <si>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</si>
  <si>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</si>
  <si>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</si>
  <si>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</si>
  <si>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</si>
  <si>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</si>
  <si>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</si>
  <si>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</si>
  <si>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</si>
  <si>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</si>
  <si>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</si>
  <si>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</si>
  <si>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</si>
  <si>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</si>
  <si>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</si>
  <si>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</si>
  <si>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</si>
  <si>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</si>
  <si>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</si>
  <si>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</si>
  <si>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</si>
  <si>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</si>
  <si>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</si>
  <si>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</si>
  <si>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</si>
  <si>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</si>
  <si>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</si>
  <si>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</si>
  <si>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</si>
  <si>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</si>
  <si>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</si>
  <si>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</si>
  <si>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</si>
  <si>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</si>
  <si>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</si>
  <si>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</si>
  <si>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</si>
  <si>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</si>
  <si>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</si>
  <si>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</si>
  <si>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</si>
  <si>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</si>
  <si>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</si>
  <si>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</si>
  <si>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</si>
  <si>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</si>
  <si>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</si>
  <si>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</si>
  <si>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</si>
  <si>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</si>
  <si>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</si>
  <si>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</si>
  <si>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</si>
  <si>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</si>
  <si>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</si>
  <si>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</si>
  <si>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</si>
  <si>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</si>
  <si>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</si>
  <si>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</si>
  <si>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</si>
  <si>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</si>
  <si>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</si>
  <si>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</si>
  <si>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</si>
  <si>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</si>
  <si>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</si>
  <si>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</si>
  <si>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</si>
  <si>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</si>
  <si>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</si>
  <si>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</si>
  <si>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</si>
  <si>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</si>
  <si>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</si>
  <si>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</si>
  <si>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</si>
  <si>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</si>
  <si>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</si>
  <si>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</si>
  <si>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</si>
  <si>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</si>
  <si>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</si>
  <si>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</si>
  <si>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</si>
  <si>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</si>
  <si>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</si>
  <si>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</si>
  <si>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</si>
  <si>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</si>
  <si>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</si>
  <si>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</si>
  <si>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</si>
  <si>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</si>
  <si>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</si>
  <si>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</si>
  <si>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</si>
  <si>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</si>
  <si>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</si>
  <si>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</si>
  <si>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</si>
  <si>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</si>
  <si>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</si>
  <si>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</si>
  <si>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</si>
  <si>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</si>
  <si>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</si>
  <si>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</si>
  <si>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</si>
  <si>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</si>
  <si>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</si>
  <si>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</si>
  <si>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</si>
  <si>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</si>
  <si>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</si>
  <si>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</si>
  <si>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</si>
  <si>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</si>
  <si>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</si>
  <si>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</si>
  <si>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</si>
  <si>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</si>
  <si>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</si>
  <si>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</si>
  <si>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</si>
  <si>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</si>
  <si>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</si>
  <si>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</si>
  <si>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</si>
  <si>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</si>
  <si>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</si>
  <si>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</si>
  <si>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</si>
  <si>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</si>
  <si>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</si>
  <si>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</si>
  <si>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</si>
  <si>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</si>
  <si>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</si>
  <si>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</si>
  <si>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</si>
  <si>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</si>
  <si>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</si>
  <si>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</si>
  <si>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</si>
  <si>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</si>
  <si>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</si>
  <si>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</si>
  <si>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</si>
  <si>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</si>
  <si>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</si>
  <si>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</si>
  <si>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</si>
  <si>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</si>
  <si>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</si>
  <si>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</si>
  <si>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</si>
  <si>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</si>
  <si>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</si>
  <si>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</si>
  <si>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</si>
  <si>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</si>
  <si>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</si>
  <si>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</si>
  <si>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</si>
  <si>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</si>
  <si>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</si>
  <si>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</si>
  <si>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</si>
  <si>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</si>
  <si>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</si>
  <si>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</si>
  <si>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</si>
  <si>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</si>
  <si>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</si>
  <si>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</si>
  <si>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</si>
  <si>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</si>
  <si>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</si>
  <si>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</si>
  <si>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</si>
  <si>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</si>
  <si>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</si>
  <si>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</si>
  <si>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</si>
  <si>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</si>
  <si>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</si>
  <si>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</si>
  <si>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</si>
  <si>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</si>
  <si>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</si>
  <si>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</si>
  <si>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</si>
  <si>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</si>
  <si>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</si>
  <si>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</si>
  <si>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</si>
  <si>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</si>
  <si>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</si>
  <si>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</si>
  <si>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</si>
  <si>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</si>
  <si>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</si>
  <si>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</si>
  <si>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</si>
  <si>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</si>
  <si>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</si>
  <si>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</si>
  <si>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</si>
  <si>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</si>
  <si>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</si>
  <si>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</si>
  <si>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</si>
  <si>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</si>
  <si>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</si>
  <si>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</si>
  <si>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</si>
  <si>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</si>
  <si>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</si>
  <si>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</si>
  <si>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</si>
  <si>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</si>
  <si>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</si>
  <si>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</si>
  <si>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</si>
  <si>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</si>
  <si>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</si>
  <si>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</si>
  <si>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</si>
  <si>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</si>
  <si>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</si>
  <si>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</si>
  <si>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</si>
  <si>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</si>
  <si>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</si>
  <si>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</si>
  <si>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</si>
  <si>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</si>
  <si>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</si>
  <si>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</si>
  <si>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</si>
  <si>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</si>
  <si>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</si>
  <si>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</si>
  <si>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</si>
  <si>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</si>
  <si>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</si>
  <si>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</si>
  <si>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</si>
  <si>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</si>
  <si>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</si>
  <si>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</si>
  <si>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</si>
  <si>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</si>
  <si>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</si>
  <si>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</si>
  <si>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</si>
  <si>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</si>
  <si>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</si>
  <si>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</si>
  <si>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</si>
  <si>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</si>
  <si>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</si>
  <si>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</si>
  <si>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</si>
  <si>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</si>
  <si>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</si>
  <si>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</si>
  <si>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</si>
  <si>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</si>
  <si>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</si>
  <si>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</si>
  <si>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</si>
  <si>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</si>
  <si>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</si>
  <si>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</si>
  <si>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</si>
  <si>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</si>
  <si>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</si>
  <si>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</si>
  <si>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</si>
  <si>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</si>
  <si>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</si>
  <si>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</si>
  <si>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</si>
  <si>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</si>
  <si>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</si>
  <si>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</si>
  <si>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</si>
  <si>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</si>
  <si>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</si>
  <si>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</si>
  <si>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</si>
  <si>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</si>
  <si>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</si>
  <si>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</si>
  <si>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</si>
  <si>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</si>
  <si>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</si>
  <si>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</si>
  <si>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</si>
  <si>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</si>
  <si>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</si>
  <si>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</si>
  <si>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</si>
  <si>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</si>
  <si>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</si>
  <si>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</si>
  <si>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</si>
  <si>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</si>
  <si>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</si>
  <si>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</si>
  <si>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</si>
  <si>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</si>
  <si>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</si>
  <si>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</si>
  <si>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</si>
  <si>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</si>
  <si>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</si>
  <si>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</si>
  <si>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</si>
  <si>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</si>
  <si>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</si>
  <si>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</si>
  <si>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</si>
  <si>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</si>
  <si>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</si>
  <si>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</si>
  <si>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</si>
  <si>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</si>
  <si>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</si>
  <si>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</si>
  <si>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</si>
  <si>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</si>
  <si>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</si>
  <si>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</si>
  <si>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</si>
  <si>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</si>
  <si>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</si>
  <si>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</si>
  <si>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</si>
  <si>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</si>
  <si>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</si>
  <si>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</si>
  <si>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</si>
  <si>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</si>
  <si>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</si>
  <si>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</si>
  <si>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</si>
  <si>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</si>
  <si>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</si>
  <si>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</si>
  <si>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</si>
  <si>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</si>
  <si>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</si>
  <si>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</si>
  <si>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</si>
  <si>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</si>
  <si>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</si>
  <si>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</si>
  <si>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</si>
  <si>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</si>
  <si>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</si>
  <si>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</si>
  <si>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</si>
  <si>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</si>
  <si>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</si>
  <si>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</si>
  <si>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</si>
  <si>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</si>
  <si>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</si>
  <si>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</si>
  <si>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</si>
  <si>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</si>
  <si>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</si>
  <si>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</si>
  <si>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</si>
  <si>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</si>
  <si>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</si>
  <si>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</si>
  <si>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</si>
  <si>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</si>
  <si>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</si>
  <si>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</si>
  <si>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</si>
  <si>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</si>
  <si>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</si>
  <si>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</si>
  <si>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</si>
  <si>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</si>
  <si>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</si>
  <si>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</si>
  <si>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</si>
  <si>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</si>
  <si>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</si>
  <si>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</si>
  <si>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</si>
  <si>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</si>
  <si>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</si>
  <si>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</si>
  <si>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</si>
  <si>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</si>
  <si>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</si>
  <si>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</si>
  <si>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</si>
  <si>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</si>
  <si>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</si>
  <si>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</si>
  <si>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</si>
  <si>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</si>
  <si>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</si>
  <si>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</si>
  <si>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</si>
  <si>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</si>
  <si>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</si>
  <si>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</si>
  <si>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</si>
  <si>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</si>
  <si>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</si>
  <si>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</si>
  <si>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</si>
  <si>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</si>
  <si>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</si>
  <si>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</si>
  <si>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</si>
  <si>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</si>
  <si>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</si>
  <si>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</si>
  <si>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</si>
  <si>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</si>
  <si>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</si>
  <si>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</si>
  <si>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</si>
  <si>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</si>
  <si>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</si>
  <si>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</si>
  <si>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</si>
  <si>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</si>
  <si>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</si>
  <si>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</si>
  <si>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</si>
  <si>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</si>
  <si>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</si>
  <si>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</si>
  <si>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</si>
  <si>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</si>
  <si>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</si>
  <si>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</si>
  <si>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</si>
  <si>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</si>
  <si>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</si>
  <si>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</si>
  <si>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</si>
  <si>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</si>
  <si>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</si>
  <si>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</si>
  <si>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</si>
  <si>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</si>
  <si>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</si>
  <si>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</si>
  <si>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</si>
  <si>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</si>
  <si>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</si>
  <si>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</si>
  <si>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</si>
  <si>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</si>
  <si>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</si>
  <si>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</si>
  <si>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</si>
  <si>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</si>
  <si>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</si>
  <si>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</si>
  <si>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</si>
  <si>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</si>
  <si>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</si>
  <si>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</si>
  <si>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</si>
  <si>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</si>
  <si>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</si>
  <si>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</si>
  <si>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</si>
  <si>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</si>
  <si>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</si>
  <si>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</si>
  <si>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</si>
  <si>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</si>
  <si>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</si>
  <si>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</si>
  <si>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</si>
  <si>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</si>
  <si>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</si>
  <si>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</si>
  <si>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</si>
  <si>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</si>
  <si>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</si>
  <si>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</si>
  <si>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</si>
  <si>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</si>
  <si>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</si>
  <si>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</si>
  <si>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</si>
  <si>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</si>
  <si>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</si>
  <si>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</si>
  <si>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</si>
  <si>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</si>
  <si>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</si>
  <si>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</si>
  <si>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</si>
  <si>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</si>
  <si>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</si>
  <si>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</si>
  <si>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</si>
  <si>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</si>
  <si>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</si>
  <si>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</si>
  <si>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</si>
  <si>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</si>
  <si>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</si>
  <si>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</si>
  <si>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</si>
  <si>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</si>
  <si>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</si>
  <si>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</si>
  <si>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</si>
  <si>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</si>
  <si>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</si>
  <si>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</si>
  <si>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</si>
  <si>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</si>
  <si>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</si>
  <si>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</si>
  <si>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</si>
  <si>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</si>
  <si>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</si>
  <si>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</si>
  <si>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</si>
  <si>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</si>
  <si>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</si>
  <si>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</si>
  <si>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</si>
  <si>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</si>
  <si>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</si>
  <si>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</si>
  <si>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</si>
  <si>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</si>
  <si>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</si>
  <si>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</si>
  <si>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</si>
  <si>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</si>
  <si>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</si>
  <si>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</si>
  <si>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</si>
  <si>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</si>
  <si>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</si>
  <si>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</si>
  <si>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</si>
  <si>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</si>
  <si>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</si>
  <si>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</si>
  <si>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</si>
  <si>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</si>
  <si>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</si>
  <si>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</si>
  <si>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</si>
  <si>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</si>
  <si>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</si>
  <si>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</si>
  <si>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</si>
  <si>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</si>
  <si>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</si>
  <si>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</si>
  <si>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</si>
  <si>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</si>
  <si>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</si>
  <si>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</si>
  <si>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</si>
  <si>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</si>
  <si>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</si>
  <si>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</si>
  <si>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</si>
  <si>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</si>
  <si>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</si>
  <si>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</si>
  <si>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</si>
  <si>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</si>
  <si>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</si>
  <si>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</si>
  <si>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</si>
  <si>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</si>
  <si>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</si>
  <si>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</si>
  <si>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</si>
  <si>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</si>
  <si>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</si>
  <si>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</si>
  <si>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</si>
  <si>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</si>
  <si>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</si>
  <si>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</si>
  <si>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</si>
  <si>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</si>
  <si>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</si>
  <si>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</si>
  <si>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</si>
  <si>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</si>
  <si>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</si>
  <si>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</si>
  <si>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</si>
  <si>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</si>
  <si>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</si>
  <si>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</si>
  <si>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</si>
  <si>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</si>
  <si>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</si>
  <si>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</si>
  <si>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</si>
  <si>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</si>
  <si>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</si>
  <si>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</si>
  <si>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</si>
  <si>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</si>
  <si>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</si>
  <si>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</si>
  <si>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</si>
  <si>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</si>
  <si>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</si>
  <si>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</si>
  <si>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</si>
  <si>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</si>
  <si>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</si>
  <si>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</si>
  <si>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</si>
  <si>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</si>
  <si>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</si>
  <si>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</si>
  <si>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</si>
  <si>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</si>
  <si>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</si>
  <si>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</si>
  <si>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</si>
  <si>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</si>
  <si>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</si>
  <si>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</si>
  <si>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</si>
  <si>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</si>
  <si>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</si>
  <si>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</si>
  <si>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</si>
  <si>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</si>
  <si>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</si>
  <si>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</si>
  <si>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</si>
  <si>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</si>
  <si>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</si>
  <si>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</si>
  <si>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</si>
  <si>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</si>
  <si>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</si>
  <si>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</si>
  <si>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</si>
  <si>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</si>
  <si>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</si>
  <si>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</si>
  <si>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</si>
  <si>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</si>
  <si>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</si>
  <si>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</si>
  <si>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</si>
  <si>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</si>
  <si>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</si>
  <si>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</si>
  <si>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</si>
  <si>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</si>
  <si>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</si>
  <si>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</si>
  <si>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</si>
  <si>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</si>
  <si>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</si>
  <si>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</si>
  <si>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</si>
  <si>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</si>
  <si>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</si>
  <si>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</si>
  <si>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</si>
  <si>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</si>
  <si>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</si>
  <si>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</si>
  <si>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</si>
  <si>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</si>
  <si>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</si>
  <si>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</si>
  <si>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</si>
  <si>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</si>
  <si>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</si>
  <si>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</si>
  <si>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</si>
  <si>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</si>
  <si>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</si>
  <si>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</si>
  <si>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</si>
  <si>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</si>
  <si>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</si>
  <si>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</si>
  <si>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</si>
  <si>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</si>
  <si>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</si>
  <si>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</si>
  <si>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</si>
  <si>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</si>
  <si>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</si>
  <si>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</si>
  <si>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</si>
  <si>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</si>
  <si>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</si>
  <si>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</si>
  <si>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</si>
  <si>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</si>
  <si>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</si>
  <si>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</si>
  <si>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</si>
  <si>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</si>
  <si>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</si>
  <si>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</si>
  <si>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</si>
  <si>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</si>
  <si>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</si>
  <si>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</si>
  <si>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</si>
  <si>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</si>
  <si>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</si>
  <si>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</si>
  <si>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</si>
  <si>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</si>
  <si>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</si>
  <si>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</si>
  <si>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</si>
  <si>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</si>
  <si>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</si>
  <si>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</si>
  <si>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</si>
  <si>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</si>
  <si>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</si>
  <si>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</si>
  <si>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</si>
  <si>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</si>
  <si>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</si>
  <si>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</si>
  <si>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</si>
  <si>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</si>
  <si>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</si>
  <si>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</si>
  <si>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</si>
  <si>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</si>
  <si>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</si>
  <si>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</si>
  <si>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</si>
  <si>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</si>
  <si>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</si>
  <si>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</si>
  <si>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</si>
  <si>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</si>
  <si>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</si>
  <si>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</si>
  <si>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</si>
  <si>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</si>
  <si>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</si>
  <si>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</si>
  <si>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</si>
  <si>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</si>
  <si>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</si>
  <si>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</si>
  <si>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</si>
  <si>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</si>
  <si>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</si>
  <si>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</si>
  <si>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</si>
  <si>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</si>
  <si>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</si>
  <si>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</si>
  <si>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</si>
  <si>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</si>
  <si>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</si>
  <si>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</si>
  <si>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</si>
  <si>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</si>
  <si>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</si>
  <si>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</si>
  <si>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</si>
  <si>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</si>
  <si>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</si>
  <si>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</si>
  <si>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</si>
  <si>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</si>
  <si>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</si>
  <si>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</si>
  <si>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</si>
  <si>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</si>
  <si>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</si>
  <si>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</si>
  <si>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</si>
  <si>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</si>
  <si>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</si>
  <si>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</si>
  <si>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</si>
  <si>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</si>
  <si>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</si>
  <si>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</si>
  <si>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</si>
  <si>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</si>
  <si>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</si>
  <si>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</si>
  <si>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</si>
  <si>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</si>
  <si>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</si>
  <si>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</si>
  <si>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</si>
  <si>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</si>
  <si>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</si>
  <si>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</si>
  <si>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</si>
  <si>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</si>
  <si>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</si>
  <si>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</si>
  <si>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</si>
  <si>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</si>
  <si>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</si>
  <si>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</si>
  <si>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</si>
  <si>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</si>
  <si>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</si>
  <si>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</si>
  <si>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</si>
  <si>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</si>
  <si>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</si>
  <si>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</si>
  <si>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</si>
  <si>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</si>
  <si>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</si>
  <si>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</si>
  <si>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</si>
  <si>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</si>
  <si>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</si>
  <si>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</si>
  <si>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</si>
  <si>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</si>
  <si>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</si>
  <si>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</si>
  <si>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</si>
  <si>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</si>
  <si>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</si>
  <si>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</si>
  <si>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</si>
  <si>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</si>
  <si>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</si>
  <si>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</si>
  <si>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</si>
  <si>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</si>
  <si>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</si>
  <si>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</si>
  <si>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</si>
  <si>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</si>
  <si>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</si>
  <si>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</si>
  <si>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</si>
  <si>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</si>
  <si>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</si>
  <si>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</si>
  <si>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</si>
  <si>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</si>
  <si>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</si>
  <si>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</si>
  <si>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</si>
  <si>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</si>
  <si>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</si>
  <si>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</si>
  <si>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</si>
  <si>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</si>
  <si>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</si>
  <si>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</si>
  <si>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</si>
  <si>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</si>
  <si>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</si>
  <si>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</si>
  <si>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</si>
  <si>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</si>
  <si>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</si>
  <si>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</si>
  <si>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</si>
  <si>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</si>
  <si>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</si>
  <si>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</si>
  <si>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</si>
  <si>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</si>
  <si>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</si>
  <si>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</si>
  <si>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</si>
  <si>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</si>
  <si>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</si>
  <si>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</si>
  <si>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</si>
  <si>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</si>
  <si>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</si>
  <si>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</si>
  <si>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</si>
  <si>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</si>
  <si>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</si>
  <si>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</si>
  <si>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</si>
  <si>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</si>
  <si>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</si>
  <si>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</si>
  <si>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</si>
  <si>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</si>
  <si>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</si>
  <si>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</si>
  <si>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</si>
  <si>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</si>
  <si>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</si>
  <si>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</si>
  <si>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</si>
  <si>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</si>
  <si>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</si>
  <si>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</si>
  <si>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</si>
  <si>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</si>
  <si>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</si>
  <si>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</si>
  <si>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</si>
  <si>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</si>
  <si>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</si>
  <si>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</si>
  <si>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</si>
  <si>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</si>
  <si>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</si>
  <si>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</si>
  <si>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</si>
  <si>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</si>
  <si>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</si>
  <si>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</si>
  <si>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</si>
  <si>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</si>
  <si>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</si>
  <si>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</si>
  <si>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</si>
  <si>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</si>
  <si>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</si>
  <si>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</si>
  <si>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</si>
  <si>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</si>
  <si>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</si>
  <si>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</si>
  <si>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</si>
  <si>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</si>
  <si>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</si>
  <si>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</si>
  <si>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</si>
  <si>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</si>
  <si>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</si>
  <si>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</si>
  <si>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</si>
  <si>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</si>
  <si>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</si>
  <si>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</si>
  <si>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</si>
  <si>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</si>
  <si>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</si>
  <si>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</si>
  <si>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</si>
  <si>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</si>
  <si>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</si>
  <si>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</si>
  <si>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</si>
  <si>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</si>
  <si>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</si>
  <si>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</si>
  <si>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</si>
  <si>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</si>
  <si>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</si>
  <si>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</si>
  <si>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</si>
  <si>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</si>
  <si>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</si>
  <si>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</si>
  <si>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</si>
  <si>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</si>
  <si>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</si>
  <si>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</si>
  <si>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</si>
  <si>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</si>
  <si>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</si>
  <si>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</si>
  <si>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</si>
  <si>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</si>
  <si>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</si>
  <si>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</si>
  <si>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</si>
  <si>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</si>
  <si>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</si>
  <si>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</si>
  <si>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</si>
  <si>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</si>
  <si>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</si>
  <si>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</si>
  <si>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</si>
  <si>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</si>
  <si>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</si>
  <si>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</si>
  <si>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</si>
  <si>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</si>
  <si>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</si>
  <si>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</si>
  <si>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</si>
  <si>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</si>
  <si>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</si>
  <si>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</si>
  <si>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</si>
  <si>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</si>
  <si>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</si>
  <si>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</si>
  <si>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</si>
  <si>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</si>
  <si>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</si>
  <si>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</si>
  <si>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</si>
  <si>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</si>
  <si>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</si>
  <si>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</si>
  <si>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</si>
  <si>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</si>
  <si>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</si>
  <si>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</si>
  <si>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</si>
  <si>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</si>
  <si>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</si>
  <si>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</si>
  <si>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</si>
  <si>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</si>
  <si>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</si>
  <si>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</si>
  <si>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</si>
  <si>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</si>
  <si>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</si>
  <si>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</si>
  <si>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</si>
  <si>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</si>
  <si>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</si>
  <si>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</si>
  <si>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</si>
  <si>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</si>
  <si>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</si>
  <si>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</si>
  <si>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</si>
  <si>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</si>
  <si>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</si>
  <si>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</si>
  <si>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</si>
  <si>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</si>
  <si>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</si>
  <si>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</si>
  <si>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</si>
  <si>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</si>
  <si>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</si>
  <si>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</si>
  <si>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</si>
  <si>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</si>
  <si>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</si>
  <si>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</si>
  <si>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</si>
  <si>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</si>
  <si>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</si>
  <si>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</si>
  <si>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</si>
  <si>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</si>
  <si>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</si>
  <si>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</si>
  <si>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</si>
  <si>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</si>
  <si>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</si>
  <si>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</si>
  <si>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</si>
  <si>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</si>
  <si>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</si>
  <si>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</si>
  <si>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</si>
  <si>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</si>
  <si>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</si>
  <si>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</si>
  <si>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</si>
  <si>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</si>
  <si>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</si>
  <si>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</si>
  <si>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</si>
  <si>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</si>
  <si>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</si>
  <si>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</si>
  <si>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</si>
  <si>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</si>
  <si>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</si>
  <si>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</si>
  <si>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</si>
  <si>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</si>
  <si>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</si>
  <si>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</si>
  <si>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</si>
  <si>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</si>
  <si>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</si>
  <si>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</si>
  <si>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</si>
  <si>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</si>
  <si>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</si>
  <si>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</si>
  <si>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</si>
  <si>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</si>
  <si>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</si>
  <si>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</si>
  <si>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</si>
  <si>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</si>
  <si>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</si>
  <si>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</si>
  <si>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</si>
  <si>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</si>
  <si>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</si>
  <si>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</si>
  <si>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</si>
  <si>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</si>
  <si>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</si>
  <si>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</si>
  <si>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</si>
  <si>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</si>
  <si>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</si>
  <si>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</si>
  <si>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</si>
  <si>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</si>
  <si>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</si>
  <si>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</si>
  <si>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</si>
  <si>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</si>
  <si>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</si>
  <si>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</si>
  <si>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</si>
  <si>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</si>
  <si>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</si>
  <si>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</si>
  <si>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</si>
  <si>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</si>
  <si>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</si>
  <si>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</si>
  <si>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</si>
  <si>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</si>
  <si>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</si>
  <si>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</si>
  <si>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</si>
  <si>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</si>
  <si>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</si>
  <si>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</si>
  <si>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</si>
  <si>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</si>
  <si>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</si>
  <si>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</si>
  <si>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</si>
  <si>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</si>
  <si>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</si>
  <si>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</si>
  <si>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</si>
  <si>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</si>
  <si>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</si>
  <si>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</si>
  <si>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</si>
  <si>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</si>
  <si>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</si>
  <si>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</si>
  <si>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</si>
  <si>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</si>
  <si>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</si>
  <si>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</si>
  <si>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</si>
  <si>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</si>
  <si>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</si>
  <si>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</si>
  <si>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</si>
  <si>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</si>
  <si>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</si>
  <si>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</si>
  <si>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</si>
  <si>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</si>
  <si>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</si>
  <si>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</si>
  <si>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</si>
  <si>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</si>
  <si>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</si>
  <si>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</si>
  <si>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</si>
  <si>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</si>
  <si>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</si>
  <si>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</si>
  <si>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</si>
  <si>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</si>
  <si>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</si>
  <si>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</si>
  <si>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</si>
  <si>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</si>
  <si>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</si>
  <si>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</si>
  <si>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</si>
  <si>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</si>
  <si>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</si>
  <si>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</si>
  <si>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</si>
  <si>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</si>
  <si>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</si>
  <si>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</si>
  <si>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</si>
  <si>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</si>
  <si>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</si>
  <si>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</si>
  <si>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</si>
  <si>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</si>
  <si>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</si>
  <si>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</si>
  <si>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</si>
  <si>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</si>
  <si>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</si>
  <si>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</si>
  <si>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</si>
  <si>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</si>
  <si>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</si>
  <si>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</si>
  <si>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</si>
  <si>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</si>
  <si>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</si>
  <si>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</si>
  <si>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</si>
  <si>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</si>
  <si>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</si>
  <si>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</si>
  <si>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</si>
  <si>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</si>
  <si>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</si>
  <si>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</si>
  <si>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</si>
  <si>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</si>
  <si>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</si>
  <si>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</si>
  <si>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</si>
  <si>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</si>
  <si>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</si>
  <si>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</si>
  <si>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</si>
  <si>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</si>
  <si>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</si>
  <si>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</si>
  <si>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</si>
  <si>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</si>
  <si>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</si>
  <si>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</si>
  <si>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</si>
  <si>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</si>
  <si>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</si>
  <si>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</si>
  <si>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</si>
  <si>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</si>
  <si>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</si>
  <si>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</si>
  <si>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</si>
  <si>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</si>
  <si>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</si>
  <si>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</si>
  <si>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</si>
  <si>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</si>
  <si>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</si>
  <si>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</si>
  <si>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</si>
  <si>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</si>
  <si>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</si>
  <si>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</si>
  <si>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</si>
  <si>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</si>
  <si>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</si>
  <si>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</si>
  <si>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</si>
  <si>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</si>
  <si>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</si>
  <si>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</si>
  <si>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</si>
  <si>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</si>
  <si>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</si>
  <si>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</si>
  <si>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</si>
  <si>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</si>
  <si>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</si>
  <si>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</si>
  <si>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</si>
  <si>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</si>
  <si>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</si>
  <si>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</si>
  <si>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</si>
  <si>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</si>
  <si>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</si>
  <si>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</si>
  <si>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</si>
  <si>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</si>
  <si>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</si>
  <si>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</si>
  <si>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</si>
  <si>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</si>
  <si>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</si>
  <si>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</si>
  <si>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</si>
  <si>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</si>
  <si>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</si>
  <si>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</si>
  <si>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</si>
  <si>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</si>
  <si>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</si>
  <si>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</si>
  <si>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</si>
  <si>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</si>
  <si>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</si>
  <si>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</si>
  <si>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</si>
  <si>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</si>
  <si>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</si>
  <si>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</si>
  <si>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</si>
  <si>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</si>
  <si>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</si>
  <si>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</si>
  <si>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</si>
  <si>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</si>
  <si>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</si>
  <si>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</si>
  <si>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</si>
  <si>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</si>
  <si>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</si>
  <si>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</si>
  <si>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</si>
  <si>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</si>
  <si>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</si>
  <si>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</si>
  <si>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</si>
  <si>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</si>
  <si>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</si>
  <si>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</si>
  <si>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</si>
  <si>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</si>
  <si>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</si>
  <si>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</si>
  <si>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</si>
  <si>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</si>
  <si>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</si>
  <si>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</si>
  <si>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</si>
  <si>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</si>
  <si>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</si>
  <si>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</si>
  <si>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</si>
  <si>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</si>
  <si>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</si>
  <si>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</si>
  <si>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</si>
  <si>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</si>
  <si>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</si>
  <si>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</si>
  <si>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</si>
  <si>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</si>
  <si>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</si>
  <si>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</si>
  <si>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</si>
  <si>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</si>
  <si>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</si>
  <si>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</si>
  <si>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</si>
  <si>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</si>
  <si>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</si>
  <si>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</si>
  <si>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</si>
  <si>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</si>
  <si>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</si>
  <si>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</si>
  <si>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</si>
  <si>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</si>
  <si>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</si>
  <si>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</si>
  <si>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</si>
  <si>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</si>
  <si>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</si>
  <si>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</si>
  <si>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</si>
  <si>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</si>
  <si>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</si>
  <si>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</si>
  <si>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</si>
  <si>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</si>
  <si>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</si>
  <si>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</si>
  <si>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</si>
  <si>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</si>
  <si>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</si>
  <si>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</si>
  <si>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</si>
  <si>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</si>
  <si>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</si>
  <si>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</si>
  <si>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</si>
  <si>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</si>
  <si>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</si>
  <si>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</si>
  <si>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</si>
  <si>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</si>
  <si>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</si>
  <si>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</si>
  <si>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</si>
  <si>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</si>
  <si>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</si>
  <si>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</si>
  <si>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</si>
  <si>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</si>
  <si>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</si>
  <si>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</si>
  <si>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</si>
  <si>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</si>
  <si>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</si>
  <si>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</si>
  <si>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</si>
  <si>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</si>
  <si>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</si>
  <si>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</si>
  <si>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</si>
  <si>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</si>
  <si>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</si>
  <si>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</si>
  <si>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</si>
  <si>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</si>
  <si>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</si>
  <si>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</si>
  <si>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</si>
  <si>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</si>
  <si>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</si>
  <si>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</si>
  <si>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</si>
  <si>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</si>
  <si>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</si>
  <si>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</si>
  <si>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</si>
  <si>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</si>
  <si>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</si>
  <si>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</si>
  <si>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</si>
  <si>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</si>
  <si>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</si>
  <si>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</si>
  <si>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</si>
  <si>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</si>
  <si>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</si>
  <si>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</si>
  <si>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</si>
  <si>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</si>
  <si>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</si>
  <si>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</si>
  <si>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</si>
  <si>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</si>
  <si>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</si>
  <si>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</si>
  <si>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</si>
  <si>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</si>
  <si>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</si>
  <si>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</si>
  <si>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</si>
  <si>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</si>
  <si>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</si>
  <si>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</si>
  <si>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</si>
  <si>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</si>
  <si>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</si>
  <si>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</si>
  <si>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</si>
  <si>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</si>
  <si>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</si>
  <si>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</si>
  <si>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</si>
  <si>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</si>
  <si>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</si>
  <si>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</si>
  <si>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</si>
  <si>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</si>
  <si>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</si>
  <si>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</si>
  <si>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</si>
  <si>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</si>
  <si>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</si>
  <si>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</si>
  <si>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</si>
  <si>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</si>
  <si>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</si>
  <si>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</si>
  <si>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</si>
  <si>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</si>
  <si>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</si>
  <si>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</si>
  <si>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</si>
  <si>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</si>
  <si>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</si>
  <si>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</si>
  <si>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</si>
  <si>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</si>
  <si>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</si>
  <si>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</si>
  <si>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</si>
  <si>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</si>
  <si>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</si>
  <si>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</si>
  <si>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</si>
  <si>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</si>
  <si>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</si>
  <si>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</si>
  <si>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</si>
  <si>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</si>
  <si>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</si>
  <si>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</si>
  <si>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</si>
  <si>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</si>
  <si>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</si>
  <si>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</si>
  <si>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</si>
  <si>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</si>
  <si>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</si>
  <si>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</si>
  <si>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</si>
  <si>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</si>
  <si>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</si>
  <si>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</si>
  <si>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</si>
  <si>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</si>
  <si>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</si>
  <si>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</si>
  <si>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</si>
  <si>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</si>
  <si>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</si>
  <si>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</si>
  <si>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</si>
  <si>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</si>
  <si>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</si>
  <si>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</si>
  <si>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</si>
  <si>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</si>
  <si>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</si>
  <si>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</si>
  <si>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</si>
  <si>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</si>
  <si>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</si>
  <si>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</si>
  <si>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</si>
  <si>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</si>
  <si>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</si>
  <si>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</si>
  <si>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</si>
  <si>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</si>
  <si>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</si>
  <si>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</si>
  <si>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</si>
  <si>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</si>
  <si>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</si>
  <si>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</si>
  <si>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</si>
  <si>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</si>
  <si>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</si>
  <si>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</si>
  <si>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</si>
  <si>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</si>
  <si>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</si>
  <si>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</si>
  <si>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</si>
  <si>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</si>
  <si>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</si>
  <si>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</si>
  <si>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</si>
  <si>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</si>
  <si>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</si>
  <si>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</si>
  <si>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</si>
  <si>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</si>
  <si>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</si>
  <si>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</si>
  <si>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</si>
  <si>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</si>
  <si>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</si>
  <si>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</si>
  <si>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</si>
  <si>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</si>
  <si>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</si>
  <si>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</si>
  <si>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</si>
  <si>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</si>
  <si>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</si>
  <si>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</si>
  <si>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</si>
  <si>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</si>
  <si>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</si>
  <si>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</si>
  <si>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</si>
  <si>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</si>
  <si>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</si>
  <si>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</si>
  <si>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</si>
  <si>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</si>
  <si>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</si>
  <si>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</si>
  <si>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</si>
  <si>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</si>
  <si>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</si>
  <si>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</si>
  <si>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</si>
  <si>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</si>
  <si>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</si>
  <si>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</si>
  <si>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</si>
  <si>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</si>
  <si>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</si>
  <si>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</si>
  <si>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</si>
  <si>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</si>
  <si>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</si>
  <si>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</si>
  <si>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</si>
  <si>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</si>
  <si>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</si>
  <si>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</si>
  <si>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</si>
  <si>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</si>
  <si>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</si>
  <si>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</si>
  <si>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</si>
  <si>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</si>
  <si>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</si>
  <si>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</si>
  <si>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</si>
  <si>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</si>
  <si>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</si>
  <si>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</si>
  <si>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</si>
  <si>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</si>
  <si>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</si>
  <si>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</si>
  <si>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</si>
  <si>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</si>
  <si>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</si>
  <si>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</si>
  <si>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</si>
  <si>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</si>
  <si>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</si>
  <si>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</si>
  <si>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</si>
  <si>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</si>
  <si>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</si>
  <si>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</si>
  <si>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</si>
  <si>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</si>
  <si>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</si>
  <si>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</si>
  <si>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</si>
  <si>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</si>
  <si>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</si>
  <si>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</si>
  <si>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</si>
  <si>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</si>
  <si>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</si>
  <si>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</si>
  <si>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</si>
  <si>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</si>
  <si>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</si>
  <si>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</si>
  <si>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</si>
  <si>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</si>
  <si>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</si>
  <si>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</si>
  <si>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</si>
  <si>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</si>
  <si>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</si>
  <si>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</si>
  <si>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</si>
  <si>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</si>
  <si>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</si>
  <si>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</si>
  <si>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</si>
  <si>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</si>
  <si>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</si>
  <si>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</si>
  <si>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</si>
  <si>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</si>
  <si>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</si>
  <si>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</si>
  <si>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</si>
  <si>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</si>
  <si>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</si>
  <si>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</si>
  <si>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</si>
  <si>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</si>
  <si>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</si>
  <si>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</si>
  <si>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</si>
  <si>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</si>
  <si>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</si>
  <si>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</si>
  <si>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</si>
  <si>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</si>
  <si>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</si>
  <si>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</si>
  <si>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</si>
  <si>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</si>
  <si>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</si>
  <si>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</si>
  <si>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</si>
  <si>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</si>
  <si>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</si>
  <si>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</si>
  <si>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</si>
  <si>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</si>
  <si>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</si>
  <si>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</si>
  <si>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</si>
  <si>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</si>
  <si>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</si>
  <si>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</si>
  <si>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</si>
  <si>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</si>
  <si>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</si>
  <si>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</si>
  <si>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</si>
  <si>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</si>
  <si>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</si>
  <si>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</si>
  <si>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</si>
  <si>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</si>
  <si>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</si>
  <si>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</si>
  <si>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</si>
  <si>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</si>
  <si>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</si>
  <si>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</si>
  <si>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</si>
  <si>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</si>
  <si>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</si>
  <si>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</si>
  <si>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</si>
  <si>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</si>
  <si>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</si>
  <si>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</si>
  <si>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</si>
  <si>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</si>
  <si>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</si>
  <si>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</si>
  <si>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</si>
  <si>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</si>
  <si>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</si>
  <si>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</si>
  <si>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</si>
  <si>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</si>
  <si>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</si>
  <si>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</si>
  <si>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</si>
  <si>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</si>
  <si>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</si>
  <si>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</si>
  <si>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</si>
  <si>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</si>
  <si>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</si>
  <si>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</si>
  <si>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</si>
  <si>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</si>
  <si>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</si>
  <si>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</si>
  <si>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</si>
  <si>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</si>
  <si>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</si>
  <si>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</si>
  <si>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</si>
  <si>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</si>
  <si>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</si>
  <si>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</si>
  <si>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</si>
  <si>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</si>
  <si>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</si>
  <si>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</si>
  <si>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</si>
  <si>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</si>
  <si>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</si>
  <si>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</si>
  <si>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</si>
  <si>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</si>
  <si>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</si>
  <si>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</si>
  <si>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</si>
  <si>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</si>
  <si>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</si>
  <si>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</si>
  <si>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</si>
  <si>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</si>
  <si>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</si>
  <si>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</si>
  <si>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</si>
  <si>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</si>
  <si>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</si>
  <si>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</si>
  <si>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</si>
  <si>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</si>
  <si>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</si>
  <si>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</si>
  <si>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</si>
  <si>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</si>
  <si>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</si>
  <si>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</si>
  <si>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</si>
  <si>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</si>
  <si>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</si>
  <si>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</si>
  <si>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</si>
  <si>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</si>
  <si>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</si>
  <si>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</si>
  <si>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</si>
  <si>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</si>
  <si>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</si>
  <si>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</si>
  <si>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</si>
  <si>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</si>
  <si>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</si>
  <si>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</si>
  <si>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</si>
  <si>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</si>
  <si>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</si>
  <si>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</si>
  <si>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</si>
  <si>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</si>
  <si>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</si>
  <si>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</si>
  <si>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</si>
  <si>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</si>
  <si>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</si>
  <si>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</si>
  <si>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</si>
  <si>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</si>
  <si>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</si>
  <si>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</si>
  <si>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</si>
  <si>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</si>
  <si>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</si>
  <si>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</si>
  <si>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</si>
  <si>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</si>
  <si>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</si>
  <si>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</si>
  <si>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</si>
  <si>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</si>
  <si>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</si>
  <si>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</si>
  <si>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</si>
  <si>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</si>
  <si>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</si>
  <si>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</si>
  <si>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</si>
  <si>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</si>
  <si>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</si>
  <si>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</si>
  <si>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</si>
  <si>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</si>
  <si>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</si>
  <si>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</si>
  <si>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</si>
  <si>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</si>
  <si>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</si>
  <si>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</si>
  <si>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</si>
  <si>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</si>
  <si>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</si>
  <si>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</si>
  <si>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</si>
  <si>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</si>
  <si>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</si>
  <si>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</si>
  <si>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</si>
  <si>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</si>
  <si>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</si>
  <si>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</si>
  <si>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</si>
  <si>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</si>
  <si>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</si>
  <si>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</si>
  <si>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</si>
  <si>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</si>
  <si>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</si>
  <si>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</si>
  <si>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</si>
  <si>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</si>
  <si>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</si>
  <si>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</si>
  <si>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</si>
  <si>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</si>
  <si>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</si>
  <si>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</si>
  <si>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</si>
  <si>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</si>
  <si>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</si>
  <si>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</si>
  <si>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</si>
  <si>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</si>
  <si>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</si>
  <si>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</si>
  <si>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</si>
  <si>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</si>
  <si>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</si>
  <si>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</si>
  <si>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</si>
  <si>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</si>
  <si>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</si>
  <si>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</si>
  <si>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</si>
  <si>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</si>
  <si>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</si>
  <si>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</si>
  <si>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</si>
  <si>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</si>
  <si>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</si>
  <si>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</si>
  <si>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</si>
  <si>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</si>
  <si>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</si>
  <si>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</si>
  <si>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</si>
  <si>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</si>
  <si>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</si>
  <si>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</si>
  <si>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</si>
  <si>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</si>
  <si>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</si>
  <si>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</si>
  <si>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</si>
  <si>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</si>
  <si>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</si>
  <si>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</si>
  <si>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</si>
  <si>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</si>
  <si>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</si>
  <si>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</si>
  <si>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</si>
  <si>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</si>
  <si>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</si>
  <si>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</si>
  <si>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</si>
  <si>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</si>
  <si>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</si>
  <si>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</si>
  <si>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</si>
  <si>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</si>
  <si>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</si>
  <si>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</si>
  <si>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</si>
  <si>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</si>
  <si>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</si>
  <si>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</si>
  <si>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</si>
  <si>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</si>
  <si>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</si>
  <si>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</si>
  <si>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</si>
  <si>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</si>
  <si>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</si>
  <si>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</si>
  <si>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</si>
  <si>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</si>
  <si>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</si>
  <si>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</si>
  <si>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</si>
  <si>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</si>
  <si>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</si>
  <si>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</si>
  <si>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</si>
  <si>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</si>
  <si>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</si>
  <si>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</si>
  <si>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</si>
  <si>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</si>
  <si>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</si>
  <si>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</si>
  <si>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</si>
  <si>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</si>
  <si>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</si>
  <si>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</si>
  <si>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</si>
  <si>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</si>
  <si>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</si>
  <si>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</si>
  <si>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</si>
  <si>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</si>
  <si>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</si>
  <si>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</si>
  <si>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</si>
  <si>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</si>
  <si>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</si>
  <si>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</si>
  <si>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</si>
  <si>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</si>
  <si>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</si>
  <si>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</si>
  <si>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</si>
  <si>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</si>
  <si>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</si>
  <si>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</si>
  <si>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</si>
  <si>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</si>
  <si>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</si>
  <si>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</si>
  <si>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</si>
  <si>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</si>
  <si>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</si>
  <si>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</si>
  <si>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</si>
  <si>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</si>
  <si>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</si>
  <si>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</si>
  <si>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</si>
  <si>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</si>
  <si>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</si>
  <si>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</si>
  <si>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</si>
  <si>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</si>
  <si>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</si>
  <si>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</si>
  <si>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</si>
  <si>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</si>
  <si>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</si>
  <si>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</si>
  <si>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</si>
  <si>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</si>
  <si>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</si>
  <si>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</si>
  <si>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</si>
  <si>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</si>
  <si>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</si>
  <si>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</si>
  <si>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</si>
  <si>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</si>
  <si>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</si>
  <si>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</si>
  <si>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</si>
  <si>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</si>
  <si>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</si>
  <si>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</si>
  <si>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</si>
  <si>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</si>
  <si>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</si>
  <si>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</si>
  <si>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</si>
  <si>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</si>
  <si>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</si>
  <si>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</si>
  <si>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</si>
  <si>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</si>
  <si>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</si>
  <si>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</si>
  <si>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</si>
  <si>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</si>
  <si>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</si>
  <si>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</si>
  <si>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</si>
  <si>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</si>
  <si>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</si>
  <si>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</si>
  <si>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</si>
  <si>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</si>
  <si>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</si>
  <si>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</si>
  <si>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</si>
  <si>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</si>
  <si>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</si>
  <si>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</si>
  <si>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</si>
  <si>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</si>
  <si>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</si>
  <si>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</si>
  <si>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</si>
  <si>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</si>
  <si>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</si>
  <si>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</si>
  <si>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</si>
  <si>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</si>
  <si>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</si>
  <si>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</si>
  <si>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</si>
  <si>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</si>
  <si>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</si>
  <si>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</si>
  <si>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</si>
  <si>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</si>
  <si>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</si>
  <si>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</si>
  <si>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</si>
  <si>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</si>
  <si>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</si>
  <si>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</si>
  <si>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</si>
  <si>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</si>
  <si>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</si>
  <si>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</si>
  <si>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</si>
  <si>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</si>
  <si>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</si>
  <si>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</si>
  <si>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</si>
  <si>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</si>
  <si>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</si>
  <si>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</si>
  <si>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</si>
  <si>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</si>
  <si>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</si>
  <si>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</si>
  <si>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</si>
  <si>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</si>
  <si>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</si>
  <si>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</si>
  <si>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</si>
  <si>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</si>
  <si>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</si>
  <si>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</si>
  <si>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</si>
  <si>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</si>
  <si>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</si>
  <si>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</si>
  <si>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</si>
  <si>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</si>
  <si>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</si>
  <si>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</si>
  <si>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</si>
  <si>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</si>
  <si>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</si>
  <si>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</si>
  <si>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</si>
  <si>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</si>
  <si>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</si>
  <si>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</si>
  <si>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</si>
  <si>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</si>
  <si>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</si>
  <si>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</si>
  <si>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</si>
  <si>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</si>
  <si>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</si>
  <si>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</si>
  <si>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</si>
  <si>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</si>
  <si>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</si>
  <si>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</si>
  <si>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</si>
  <si>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</si>
  <si>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</si>
  <si>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</si>
  <si>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</si>
  <si>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</si>
  <si>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</si>
  <si>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</si>
  <si>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</si>
  <si>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</si>
  <si>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</si>
  <si>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</si>
  <si>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</si>
  <si>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</si>
  <si>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</si>
  <si>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</si>
  <si>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</si>
  <si>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</si>
  <si>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</si>
  <si>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</si>
  <si>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</si>
  <si>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</si>
  <si>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</si>
  <si>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</si>
  <si>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</si>
  <si>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</si>
  <si>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</si>
  <si>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</si>
  <si>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</si>
  <si>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</si>
  <si>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</si>
  <si>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</si>
  <si>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</si>
  <si>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</si>
  <si>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</si>
  <si>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</si>
  <si>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</si>
  <si>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</si>
  <si>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</si>
  <si>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</si>
  <si>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</si>
  <si>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</si>
  <si>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</si>
  <si>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</si>
  <si>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</si>
  <si>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</si>
  <si>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</si>
  <si>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</si>
  <si>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</si>
  <si>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</si>
  <si>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</si>
  <si>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</si>
  <si>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</si>
  <si>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</si>
  <si>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</si>
  <si>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</si>
  <si>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</si>
  <si>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</si>
  <si>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</si>
  <si>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</si>
  <si>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</si>
  <si>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</si>
  <si>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</si>
  <si>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</si>
  <si>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</si>
  <si>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</si>
  <si>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</si>
  <si>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</si>
  <si>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</si>
  <si>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</si>
  <si>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</si>
  <si>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</si>
  <si>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</si>
  <si>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</si>
  <si>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</si>
  <si>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</si>
  <si>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</si>
  <si>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</si>
  <si>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</si>
  <si>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</si>
  <si>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</si>
  <si>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</si>
  <si>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</si>
  <si>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</si>
  <si>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</si>
  <si>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</si>
  <si>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</si>
  <si>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</si>
  <si>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</si>
  <si>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</si>
  <si>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</si>
  <si>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</si>
  <si>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</si>
  <si>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</si>
  <si>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</si>
  <si>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</si>
  <si>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</si>
  <si>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</si>
  <si>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</si>
  <si>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</si>
  <si>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</si>
  <si>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</si>
  <si>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</si>
  <si>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</si>
  <si>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</si>
  <si>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</si>
  <si>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</si>
  <si>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</si>
  <si>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</si>
  <si>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</si>
  <si>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</si>
  <si>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</si>
  <si>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</si>
  <si>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</si>
  <si>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</si>
  <si>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</si>
  <si>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</si>
  <si>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</si>
  <si>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</si>
  <si>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</si>
  <si>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</si>
  <si>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</si>
  <si>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</si>
  <si>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</si>
  <si>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</si>
  <si>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</si>
  <si>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</si>
  <si>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</si>
  <si>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</si>
  <si>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</si>
  <si>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</si>
  <si>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</si>
  <si>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</si>
  <si>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</si>
  <si>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</si>
  <si>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</si>
  <si>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</si>
  <si>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</si>
  <si>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</si>
  <si>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</si>
  <si>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</si>
  <si>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</si>
  <si>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</si>
  <si>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</si>
  <si>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</si>
  <si>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</si>
  <si>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</si>
  <si>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</si>
  <si>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</si>
  <si>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</si>
  <si>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</si>
  <si>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</si>
  <si>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</si>
  <si>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</si>
  <si>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</si>
  <si>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</si>
  <si>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</si>
  <si>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</si>
  <si>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</si>
  <si>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</si>
  <si>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</si>
  <si>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</si>
  <si>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</si>
  <si>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</si>
  <si>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</si>
  <si>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</si>
  <si>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</si>
  <si>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</si>
  <si>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</si>
  <si>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</si>
  <si>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</si>
  <si>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</si>
  <si>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</si>
  <si>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</si>
  <si>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</si>
  <si>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</si>
  <si>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</si>
  <si>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</si>
  <si>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</si>
  <si>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</si>
  <si>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</si>
  <si>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</si>
  <si>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</si>
  <si>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</si>
  <si>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</si>
  <si>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</si>
  <si>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</si>
  <si>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</si>
  <si>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</si>
  <si>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</si>
  <si>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</si>
  <si>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</si>
  <si>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</si>
  <si>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</si>
  <si>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</si>
  <si>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</si>
  <si>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</si>
  <si>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</si>
  <si>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</si>
  <si>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</si>
  <si>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</si>
  <si>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</si>
  <si>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</si>
  <si>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</si>
  <si>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</si>
  <si>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</si>
  <si>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</si>
  <si>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</si>
  <si>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</si>
  <si>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</si>
  <si>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</si>
  <si>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</si>
  <si>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</si>
  <si>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</si>
  <si>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</si>
  <si>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</si>
  <si>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</si>
  <si>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</si>
  <si>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</si>
  <si>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</si>
  <si>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</si>
  <si>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</si>
  <si>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</si>
  <si>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</si>
  <si>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</si>
  <si>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</si>
  <si>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</si>
  <si>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</si>
  <si>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</si>
  <si>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</si>
  <si>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</si>
  <si>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</si>
  <si>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</si>
  <si>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</si>
  <si>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</si>
  <si>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</si>
  <si>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</si>
  <si>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</si>
  <si>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</si>
  <si>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</si>
  <si>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</si>
  <si>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</si>
  <si>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</si>
  <si>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</si>
  <si>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</si>
  <si>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</si>
  <si>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</si>
  <si>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</si>
  <si>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</si>
  <si>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</si>
  <si>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</si>
  <si>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</si>
  <si>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</si>
  <si>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</si>
  <si>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</si>
  <si>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</si>
  <si>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</si>
  <si>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</si>
  <si>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</si>
  <si>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</si>
  <si>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</si>
  <si>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</si>
  <si>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</si>
  <si>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</si>
  <si>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</si>
  <si>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</si>
  <si>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</si>
  <si>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</si>
  <si>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</si>
  <si>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</si>
  <si>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</si>
  <si>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</si>
  <si>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</si>
  <si>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</si>
  <si>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</si>
  <si>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</si>
  <si>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</si>
  <si>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</si>
  <si>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</si>
  <si>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</si>
  <si>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</si>
  <si>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</si>
  <si>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</si>
  <si>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</si>
  <si>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</si>
  <si>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</si>
  <si>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</si>
  <si>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</si>
  <si>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</si>
  <si>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</si>
  <si>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</si>
  <si>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</si>
  <si>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</si>
  <si>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</si>
  <si>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</si>
  <si>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</si>
  <si>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</si>
  <si>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</si>
  <si>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</si>
  <si>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</si>
  <si>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</si>
  <si>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</si>
  <si>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</si>
  <si>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</si>
  <si>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</si>
  <si>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</si>
  <si>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</si>
  <si>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</si>
  <si>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</si>
  <si>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</si>
  <si>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</si>
  <si>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</si>
  <si>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</si>
  <si>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</si>
  <si>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</si>
  <si>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</si>
  <si>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</si>
  <si>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</si>
  <si>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</si>
  <si>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</si>
  <si>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</si>
  <si>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</si>
  <si>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</si>
  <si>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</si>
  <si>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</si>
  <si>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</si>
  <si>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</si>
  <si>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</si>
  <si>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</si>
  <si>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</si>
  <si>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</si>
  <si>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</si>
  <si>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</si>
  <si>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</si>
  <si>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</si>
  <si>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</si>
  <si>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</si>
  <si>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</si>
  <si>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</si>
  <si>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</si>
  <si>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</si>
  <si>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</si>
  <si>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</si>
  <si>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</si>
  <si>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</si>
  <si>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</si>
  <si>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</si>
  <si>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</si>
  <si>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</si>
  <si>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</si>
  <si>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</si>
  <si>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</si>
  <si>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</si>
  <si>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</si>
  <si>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</si>
  <si>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</si>
  <si>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</si>
  <si>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</si>
  <si>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</si>
  <si>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</si>
  <si>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</si>
  <si>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</si>
  <si>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</si>
  <si>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</si>
  <si>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</si>
  <si>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</si>
  <si>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</si>
  <si>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</si>
  <si>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</si>
  <si>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</si>
  <si>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</si>
  <si>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</si>
  <si>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</si>
  <si>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</si>
  <si>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</si>
  <si>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</si>
  <si>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</si>
  <si>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</si>
  <si>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</si>
  <si>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</si>
  <si>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</si>
  <si>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</si>
  <si>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</si>
  <si>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</si>
  <si>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</si>
  <si>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</si>
  <si>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</si>
  <si>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</si>
  <si>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</si>
  <si>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</si>
  <si>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</si>
  <si>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</si>
  <si>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</si>
  <si>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</si>
  <si>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</si>
  <si>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</si>
  <si>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</si>
  <si>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</si>
  <si>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</si>
  <si>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</si>
  <si>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</si>
  <si>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</si>
  <si>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</si>
  <si>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</si>
  <si>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</si>
  <si>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</si>
  <si>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</si>
  <si>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</si>
  <si>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</si>
  <si>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</si>
  <si>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</si>
  <si>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</si>
  <si>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</si>
  <si>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</si>
  <si>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</si>
  <si>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</si>
  <si>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</si>
  <si>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</si>
  <si>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</si>
  <si>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</si>
  <si>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</si>
  <si>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</si>
  <si>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</si>
  <si>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</si>
  <si>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</si>
  <si>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</si>
  <si>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</si>
  <si>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</si>
  <si>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</si>
  <si>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</si>
  <si>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</si>
  <si>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</si>
  <si>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</si>
  <si>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</si>
  <si>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</si>
  <si>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</si>
  <si>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</si>
  <si>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</si>
  <si>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</si>
  <si>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</si>
  <si>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</si>
  <si>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</si>
  <si>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</si>
  <si>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</si>
  <si>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</si>
  <si>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</si>
  <si>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</si>
  <si>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</si>
  <si>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</si>
  <si>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</si>
  <si>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</si>
  <si>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</si>
  <si>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</si>
  <si>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</si>
  <si>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</si>
  <si>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</si>
  <si>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</si>
  <si>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</si>
  <si>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</si>
  <si>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</si>
  <si>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</si>
  <si>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</si>
  <si>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</si>
  <si>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</si>
  <si>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</si>
  <si>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</si>
  <si>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</si>
  <si>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</si>
  <si>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</si>
  <si>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</si>
  <si>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</si>
  <si>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</si>
  <si>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</si>
  <si>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</si>
  <si>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</si>
  <si>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</si>
  <si>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</si>
  <si>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</si>
  <si>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</si>
  <si>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</si>
  <si>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</si>
  <si>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</si>
  <si>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</si>
  <si>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</si>
  <si>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</si>
  <si>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</si>
  <si>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</si>
  <si>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</si>
  <si>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</si>
  <si>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</si>
  <si>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</si>
  <si>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</si>
  <si>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</si>
  <si>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</si>
  <si>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</si>
  <si>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</si>
  <si>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</si>
  <si>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</si>
  <si>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</si>
  <si>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</si>
  <si>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</si>
  <si>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</si>
  <si>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</si>
  <si>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</si>
  <si>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</si>
  <si>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</si>
  <si>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</si>
  <si>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</si>
  <si>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</si>
  <si>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</si>
  <si>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</si>
  <si>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</si>
  <si>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</si>
  <si>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</si>
  <si>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</si>
  <si>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</si>
  <si>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</si>
  <si>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</si>
  <si>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</si>
  <si>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</si>
  <si>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</si>
  <si>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</si>
  <si>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</si>
  <si>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</si>
  <si>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</si>
  <si>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</si>
  <si>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</si>
  <si>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</si>
  <si>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</si>
  <si>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</si>
  <si>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</si>
  <si>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</si>
  <si>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</si>
  <si>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</si>
  <si>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</si>
  <si>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</si>
  <si>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</si>
  <si>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</si>
  <si>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</si>
  <si>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</si>
  <si>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</si>
  <si>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</si>
  <si>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</si>
  <si>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</si>
  <si>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</si>
  <si>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</si>
  <si>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</si>
  <si>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</si>
  <si>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</si>
  <si>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</si>
  <si>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</si>
  <si>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</si>
  <si>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</si>
  <si>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</si>
  <si>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</si>
  <si>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</si>
  <si>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</si>
  <si>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</si>
  <si>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</si>
  <si>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</si>
  <si>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</si>
  <si>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</si>
  <si>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</si>
  <si>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</si>
  <si>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</si>
  <si>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</si>
  <si>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</si>
  <si>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</si>
  <si>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</si>
  <si>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</si>
  <si>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</si>
  <si>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</si>
  <si>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</si>
  <si>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</si>
  <si>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</si>
  <si>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</si>
  <si>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</si>
  <si>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</si>
  <si>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</si>
  <si>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</si>
  <si>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</si>
  <si>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</si>
  <si>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</si>
  <si>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</si>
  <si>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</si>
  <si>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</si>
  <si>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</si>
  <si>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</si>
  <si>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</si>
  <si>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</si>
  <si>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</si>
  <si>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</si>
  <si>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</si>
  <si>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</si>
  <si>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</si>
  <si>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</si>
  <si>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</si>
  <si>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</si>
  <si>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</si>
  <si>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</si>
  <si>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</si>
  <si>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</si>
  <si>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</si>
  <si>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</si>
  <si>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</si>
  <si>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</si>
  <si>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</si>
  <si>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</si>
  <si>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</si>
  <si>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</si>
  <si>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</si>
  <si>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</si>
  <si>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</si>
  <si>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</si>
  <si>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</si>
  <si>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</si>
  <si>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</si>
  <si>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</si>
  <si>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</si>
  <si>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</si>
  <si>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</si>
  <si>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</si>
  <si>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</si>
  <si>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</si>
  <si>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</si>
  <si>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</si>
  <si>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</si>
  <si>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</si>
  <si>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</si>
  <si>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</si>
  <si>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</si>
  <si>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</si>
  <si>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</si>
  <si>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</si>
  <si>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</si>
  <si>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</si>
  <si>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</si>
  <si>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</si>
  <si>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</si>
  <si>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</si>
  <si>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</si>
  <si>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</si>
  <si>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</si>
  <si>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</si>
  <si>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</si>
  <si>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</si>
  <si>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</si>
  <si>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</si>
  <si>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</si>
  <si>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</si>
  <si>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</si>
  <si>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</si>
  <si>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</si>
  <si>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</si>
  <si>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</si>
  <si>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</si>
  <si>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</si>
  <si>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</si>
  <si>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</si>
  <si>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</si>
  <si>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</si>
  <si>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</si>
  <si>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</si>
  <si>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</si>
  <si>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</si>
  <si>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</si>
  <si>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</si>
  <si>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</si>
  <si>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</si>
  <si>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</si>
  <si>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</si>
  <si>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</si>
  <si>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</si>
  <si>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</si>
  <si>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</si>
  <si>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</si>
  <si>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</si>
  <si>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</si>
  <si>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</si>
  <si>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</si>
  <si>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</si>
  <si>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</si>
  <si>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</si>
  <si>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</si>
  <si>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</si>
  <si>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</si>
  <si>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</si>
  <si>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</si>
  <si>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</si>
  <si>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</si>
  <si>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</si>
  <si>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</si>
  <si>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</si>
  <si>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</si>
  <si>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</si>
  <si>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</si>
  <si>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</si>
  <si>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</si>
  <si>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</si>
  <si>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</si>
  <si>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</si>
  <si>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</si>
  <si>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</si>
  <si>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</si>
  <si>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</si>
  <si>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</si>
  <si>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</si>
  <si>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</si>
  <si>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</si>
  <si>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</si>
  <si>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</si>
  <si>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</si>
  <si>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</si>
  <si>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</si>
  <si>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</si>
  <si>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</si>
  <si>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</si>
  <si>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</si>
  <si>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</si>
  <si>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</si>
  <si>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</si>
  <si>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</si>
  <si>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</si>
  <si>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</si>
  <si>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</si>
  <si>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</si>
  <si>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</si>
  <si>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</si>
  <si>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</si>
  <si>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</si>
  <si>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</si>
  <si>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</si>
  <si>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</si>
  <si>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</si>
  <si>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</si>
  <si>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</si>
  <si>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</si>
  <si>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</si>
  <si>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</si>
  <si>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</si>
  <si>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</si>
  <si>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</si>
  <si>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</si>
  <si>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</si>
  <si>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</si>
  <si>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</si>
  <si>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</si>
  <si>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</si>
  <si>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</si>
  <si>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</si>
  <si>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</si>
  <si>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</si>
  <si>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</si>
  <si>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</si>
  <si>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</si>
  <si>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</si>
  <si>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</si>
  <si>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</si>
  <si>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</si>
  <si>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</si>
  <si>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</si>
  <si>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</si>
  <si>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</si>
  <si>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</si>
  <si>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</si>
  <si>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</si>
  <si>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</si>
  <si>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</si>
  <si>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</si>
  <si>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</si>
  <si>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</si>
  <si>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</si>
  <si>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</si>
  <si>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</si>
  <si>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</si>
  <si>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</si>
  <si>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</si>
  <si>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</si>
  <si>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</si>
  <si>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</si>
  <si>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</si>
  <si>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</si>
  <si>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</si>
  <si>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</si>
  <si>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</si>
  <si>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</si>
  <si>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</si>
  <si>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</si>
  <si>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</si>
  <si>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</si>
  <si>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</si>
  <si>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</si>
  <si>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</si>
  <si>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</si>
  <si>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</si>
  <si>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</si>
  <si>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</si>
  <si>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</si>
  <si>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</si>
  <si>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</si>
  <si>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</si>
  <si>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</si>
  <si>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</si>
  <si>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</si>
  <si>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</si>
  <si>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</si>
  <si>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</si>
  <si>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</si>
  <si>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</si>
  <si>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</si>
  <si>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</si>
  <si>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</si>
  <si>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</si>
  <si>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</si>
  <si>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</si>
  <si>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</si>
  <si>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</si>
  <si>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</si>
  <si>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</si>
  <si>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</si>
  <si>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</si>
  <si>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</si>
  <si>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</si>
  <si>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</si>
  <si>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</si>
  <si>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</si>
  <si>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</si>
  <si>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</si>
  <si>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</si>
  <si>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</si>
  <si>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</si>
  <si>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</si>
  <si>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</si>
  <si>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</si>
  <si>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</si>
  <si>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</si>
  <si>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</si>
  <si>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</si>
  <si>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</si>
  <si>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</si>
  <si>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</si>
  <si>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</si>
  <si>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</si>
  <si>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</si>
  <si>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</si>
  <si>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</si>
  <si>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</si>
  <si>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</si>
  <si>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</si>
  <si>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</si>
  <si>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</si>
  <si>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</si>
  <si>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</si>
  <si>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</si>
  <si>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</si>
  <si>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</si>
  <si>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</si>
  <si>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</si>
  <si>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</si>
  <si>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</si>
  <si>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</si>
  <si>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</si>
  <si>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</si>
  <si>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</si>
  <si>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</si>
  <si>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</si>
  <si>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</si>
  <si>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</si>
  <si>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</si>
  <si>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</si>
  <si>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</si>
  <si>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</si>
  <si>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</si>
  <si>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</si>
  <si>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</si>
  <si>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</si>
  <si>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</si>
  <si>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</si>
  <si>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</si>
  <si>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</si>
  <si>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</si>
  <si>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</si>
  <si>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</si>
  <si>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</si>
  <si>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</si>
  <si>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</si>
  <si>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</si>
  <si>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</si>
  <si>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</si>
  <si>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</si>
  <si>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</si>
  <si>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</si>
  <si>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</si>
  <si>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</si>
  <si>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</si>
  <si>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</si>
  <si>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</si>
  <si>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</si>
  <si>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</si>
  <si>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</si>
  <si>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</si>
  <si>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</si>
  <si>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</si>
  <si>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</si>
  <si>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</si>
  <si>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</si>
  <si>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</si>
  <si>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</si>
  <si>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</si>
  <si>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</si>
  <si>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</si>
  <si>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</si>
  <si>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</si>
  <si>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</si>
  <si>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</si>
  <si>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</si>
  <si>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</si>
  <si>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</si>
  <si>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</si>
  <si>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</si>
  <si>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</si>
  <si>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</si>
  <si>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</si>
  <si>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</si>
  <si>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</si>
  <si>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</si>
  <si>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</si>
  <si>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</si>
  <si>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</si>
  <si>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</si>
  <si>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</si>
  <si>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</si>
  <si>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</si>
  <si>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</si>
  <si>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</si>
  <si>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</si>
  <si>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</si>
  <si>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</si>
  <si>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</si>
  <si>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</si>
  <si>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</si>
  <si>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</si>
  <si>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</si>
  <si>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</si>
  <si>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</si>
  <si>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</si>
  <si>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</si>
  <si>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</si>
  <si>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</si>
  <si>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</si>
  <si>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</si>
  <si>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</si>
  <si>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</si>
  <si>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</si>
  <si>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</si>
  <si>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</si>
  <si>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</si>
  <si>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</si>
  <si>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</si>
  <si>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</si>
  <si>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</si>
  <si>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</si>
  <si>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</si>
  <si>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</si>
  <si>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</si>
  <si>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</si>
  <si>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</si>
  <si>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</si>
  <si>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</si>
  <si>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</si>
  <si>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</si>
  <si>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</si>
  <si>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</si>
  <si>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</si>
  <si>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</si>
  <si>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</si>
  <si>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</si>
  <si>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</si>
  <si>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</si>
  <si>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</si>
  <si>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</si>
  <si>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</si>
  <si>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</si>
  <si>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</si>
  <si>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</si>
  <si>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</si>
  <si>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</si>
  <si>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</si>
  <si>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</si>
  <si>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</si>
  <si>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</si>
  <si>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</si>
  <si>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</si>
  <si>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</si>
  <si>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</si>
  <si>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</si>
  <si>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</si>
  <si>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</si>
  <si>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</si>
  <si>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</si>
  <si>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</si>
  <si>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</si>
  <si>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</si>
  <si>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</si>
  <si>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</si>
  <si>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</si>
  <si>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</si>
  <si>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</si>
  <si>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</si>
  <si>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</si>
  <si>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</si>
  <si>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</si>
  <si>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</si>
  <si>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</si>
  <si>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</si>
  <si>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</si>
  <si>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</si>
  <si>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</si>
  <si>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</si>
  <si>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</si>
  <si>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</si>
  <si>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</si>
  <si>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</si>
  <si>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</si>
  <si>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</si>
  <si>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</si>
  <si>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</si>
  <si>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</si>
  <si>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</si>
  <si>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</si>
  <si>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</si>
  <si>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</si>
  <si>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</si>
  <si>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</si>
  <si>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</si>
  <si>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</si>
  <si>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</si>
  <si>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</si>
  <si>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</si>
  <si>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</si>
  <si>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</si>
  <si>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</si>
  <si>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</si>
  <si>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</si>
  <si>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</si>
  <si>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</si>
  <si>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</si>
  <si>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</si>
  <si>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</si>
  <si>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</si>
  <si>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</si>
  <si>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</si>
  <si>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</si>
  <si>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</si>
  <si>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</si>
  <si>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</si>
  <si>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</si>
  <si>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</si>
  <si>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</si>
  <si>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</si>
  <si>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</si>
  <si>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</si>
  <si>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</si>
  <si>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</si>
  <si>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</si>
  <si>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</si>
  <si>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</si>
  <si>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</si>
  <si>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</si>
  <si>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</si>
  <si>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</si>
  <si>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</si>
  <si>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</si>
  <si>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</si>
  <si>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</si>
  <si>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</si>
  <si>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</si>
  <si>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</si>
  <si>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</si>
  <si>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</si>
  <si>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</si>
  <si>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</si>
  <si>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</si>
  <si>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</si>
  <si>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</si>
  <si>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</si>
  <si>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</si>
  <si>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</si>
  <si>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</si>
  <si>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</si>
  <si>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</si>
  <si>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</si>
  <si>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</si>
  <si>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</si>
  <si>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</si>
  <si>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</si>
  <si>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</si>
  <si>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</si>
  <si>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</si>
  <si>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</si>
  <si>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</si>
  <si>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</si>
  <si>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</si>
  <si>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</si>
  <si>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</si>
  <si>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</si>
  <si>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</si>
  <si>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</si>
  <si>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</si>
  <si>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</si>
  <si>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</si>
  <si>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</si>
  <si>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</si>
  <si>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</si>
  <si>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</si>
  <si>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</si>
  <si>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</si>
  <si>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</si>
  <si>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</si>
  <si>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</si>
  <si>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</si>
  <si>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</si>
  <si>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</si>
  <si>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</si>
  <si>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</si>
  <si>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</si>
  <si>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</si>
  <si>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</si>
  <si>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</si>
  <si>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</si>
  <si>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</si>
  <si>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</si>
  <si>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</si>
  <si>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</si>
  <si>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</si>
  <si>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</si>
  <si>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</si>
  <si>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</si>
  <si>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</si>
  <si>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</si>
  <si>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</si>
  <si>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</si>
  <si>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</si>
  <si>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</si>
  <si>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</si>
  <si>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</si>
  <si>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</si>
  <si>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</si>
  <si>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</si>
  <si>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</si>
  <si>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</si>
  <si>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</si>
  <si>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</si>
  <si>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</si>
  <si>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</si>
  <si>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</si>
  <si>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</si>
  <si>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</si>
  <si>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</si>
  <si>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</si>
  <si>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</si>
  <si>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</si>
  <si>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</si>
  <si>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</si>
  <si>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</si>
  <si>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</si>
  <si>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</si>
  <si>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</si>
  <si>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</si>
  <si>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</si>
  <si>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</si>
  <si>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</si>
  <si>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</si>
  <si>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</si>
  <si>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</si>
  <si>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</si>
  <si>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</si>
  <si>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</si>
  <si>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</si>
  <si>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</si>
  <si>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</si>
  <si>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</si>
  <si>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</si>
  <si>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</si>
  <si>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</si>
  <si>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</si>
  <si>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</si>
  <si>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</si>
  <si>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</si>
  <si>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</si>
  <si>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</si>
  <si>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</si>
  <si>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</si>
  <si>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</si>
  <si>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</si>
  <si>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</si>
  <si>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</si>
  <si>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</si>
  <si>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</si>
  <si>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</si>
  <si>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</si>
  <si>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</si>
  <si>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</si>
  <si>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</si>
  <si>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</si>
  <si>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</si>
  <si>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</si>
  <si>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</si>
  <si>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</si>
  <si>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</si>
  <si>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</si>
  <si>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</si>
  <si>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</si>
  <si>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</si>
  <si>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</si>
  <si>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</si>
  <si>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</si>
  <si>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</si>
  <si>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</si>
  <si>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</si>
  <si>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</si>
  <si>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</si>
  <si>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</si>
  <si>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</si>
  <si>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</si>
  <si>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</si>
  <si>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</si>
  <si>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</si>
  <si>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</si>
  <si>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</si>
  <si>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</si>
  <si>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</si>
  <si>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</si>
  <si>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</si>
  <si>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</si>
  <si>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</si>
  <si>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</si>
  <si>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</si>
  <si>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</si>
  <si>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</si>
  <si>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</si>
  <si>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</si>
  <si>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</si>
  <si>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</si>
  <si>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</si>
  <si>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</si>
  <si>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</si>
  <si>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</si>
  <si>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</si>
  <si>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</si>
  <si>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</si>
  <si>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</si>
  <si>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</si>
  <si>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</si>
  <si>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</si>
  <si>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</si>
  <si>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</si>
  <si>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</si>
  <si>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</si>
  <si>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</si>
  <si>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</si>
  <si>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</si>
  <si>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</si>
  <si>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</si>
  <si>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</si>
  <si>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</si>
  <si>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</si>
  <si>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</si>
  <si>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</si>
  <si>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</si>
  <si>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</si>
  <si>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</si>
  <si>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</si>
  <si>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</si>
  <si>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</si>
  <si>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</si>
  <si>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</si>
  <si>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</si>
  <si>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</si>
  <si>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</si>
  <si>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</si>
  <si>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</si>
  <si>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</si>
  <si>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</si>
  <si>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</si>
  <si>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</si>
  <si>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</si>
  <si>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</si>
  <si>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</si>
  <si>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</si>
  <si>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</si>
  <si>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</si>
  <si>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</si>
  <si>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</si>
  <si>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</si>
  <si>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</si>
  <si>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</si>
  <si>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</si>
  <si>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</si>
  <si>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</si>
  <si>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</si>
  <si>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</si>
  <si>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</si>
  <si>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</si>
  <si>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</si>
  <si>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</si>
  <si>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</si>
  <si>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</si>
  <si>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</si>
  <si>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</si>
  <si>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</si>
  <si>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</si>
  <si>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</si>
  <si>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</si>
  <si>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</si>
  <si>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</si>
  <si>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</si>
  <si>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</si>
  <si>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</si>
  <si>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</si>
  <si>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</si>
  <si>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</si>
  <si>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</si>
  <si>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</si>
  <si>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</si>
  <si>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</si>
  <si>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</si>
  <si>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</si>
  <si>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</si>
  <si>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</si>
  <si>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</si>
  <si>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</si>
  <si>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</si>
  <si>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</si>
  <si>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</si>
  <si>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</si>
  <si>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</si>
  <si>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</si>
  <si>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</si>
  <si>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</si>
  <si>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</si>
  <si>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</si>
  <si>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</si>
  <si>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</si>
  <si>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</si>
  <si>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</si>
  <si>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</si>
  <si>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</si>
  <si>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</si>
  <si>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</si>
  <si>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</si>
  <si>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</si>
  <si>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</si>
  <si>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</si>
  <si>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</si>
  <si>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</si>
  <si>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</si>
  <si>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</si>
  <si>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</si>
  <si>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</si>
  <si>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</si>
  <si>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</si>
  <si>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</si>
  <si>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</si>
  <si>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</si>
  <si>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</si>
  <si>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</si>
  <si>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</si>
  <si>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</si>
  <si>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</si>
  <si>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</si>
  <si>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</si>
  <si>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</si>
  <si>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</si>
  <si>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</si>
  <si>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</si>
  <si>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</si>
  <si>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</si>
  <si>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</si>
  <si>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</si>
  <si>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</si>
  <si>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</si>
  <si>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</si>
  <si>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</si>
  <si>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</si>
  <si>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</si>
  <si>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</si>
  <si>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</si>
  <si>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</si>
  <si>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</si>
  <si>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</si>
  <si>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</si>
  <si>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</si>
  <si>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</si>
  <si>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</si>
  <si>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</si>
  <si>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</si>
  <si>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</si>
  <si>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</si>
  <si>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</si>
  <si>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</si>
  <si>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</si>
  <si>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</si>
  <si>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</si>
  <si>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</si>
  <si>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</si>
  <si>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</si>
  <si>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</si>
  <si>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</si>
  <si>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</si>
  <si>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</si>
  <si>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</si>
  <si>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</si>
  <si>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</si>
  <si>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</si>
  <si>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</si>
  <si>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</si>
  <si>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</si>
  <si>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</si>
  <si>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</si>
  <si>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</si>
  <si>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</si>
  <si>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</si>
  <si>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</si>
  <si>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</si>
  <si>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</si>
  <si>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</si>
  <si>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</si>
  <si>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</si>
  <si>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</si>
  <si>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</si>
  <si>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</si>
  <si>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</si>
  <si>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</si>
  <si>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</si>
  <si>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</si>
  <si>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</si>
  <si>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</si>
  <si>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</si>
  <si>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</si>
  <si>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</si>
  <si>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</si>
  <si>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</si>
  <si>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</si>
  <si>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</si>
  <si>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</si>
  <si>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</si>
  <si>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</si>
  <si>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</si>
  <si>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</si>
  <si>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</si>
  <si>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</si>
  <si>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</si>
  <si>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</si>
  <si>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</si>
  <si>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</si>
  <si>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</si>
  <si>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</si>
  <si>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</si>
  <si>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</si>
  <si>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</si>
  <si>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</si>
  <si>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</si>
  <si>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</si>
  <si>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</si>
  <si>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</si>
  <si>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</si>
  <si>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</si>
  <si>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</si>
  <si>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</si>
  <si>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</si>
  <si>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</si>
  <si>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</si>
  <si>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</si>
  <si>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</si>
  <si>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</si>
  <si>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</si>
  <si>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</si>
  <si>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</si>
  <si>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</si>
  <si>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</si>
  <si>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</si>
  <si>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</si>
  <si>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</si>
  <si>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</si>
  <si>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</si>
  <si>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</si>
  <si>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</si>
  <si>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</si>
  <si>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</si>
  <si>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</si>
  <si>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</si>
  <si>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</si>
  <si>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</si>
  <si>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</si>
  <si>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</si>
  <si>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</si>
  <si>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</si>
  <si>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</si>
  <si>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</si>
  <si>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</si>
  <si>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</si>
  <si>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</si>
  <si>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</si>
  <si>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</si>
  <si>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</si>
  <si>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</si>
  <si>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</si>
  <si>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</si>
  <si>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</si>
  <si>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</si>
  <si>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</si>
  <si>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</si>
  <si>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</si>
  <si>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</si>
  <si>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</si>
  <si>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</si>
  <si>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</si>
  <si>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</si>
  <si>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</si>
  <si>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</si>
  <si>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</si>
  <si>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</si>
  <si>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</si>
  <si>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</si>
  <si>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</si>
  <si>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</si>
  <si>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</si>
  <si>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</si>
  <si>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</si>
  <si>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</si>
  <si>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</si>
  <si>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</si>
  <si>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</si>
  <si>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</si>
  <si>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</si>
  <si>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</si>
  <si>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</si>
  <si>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</si>
  <si>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</si>
  <si>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</si>
  <si>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</si>
  <si>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</si>
  <si>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</si>
  <si>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</si>
  <si>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</si>
  <si>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</si>
  <si>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</si>
  <si>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</si>
  <si>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</si>
  <si>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</si>
  <si>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</si>
  <si>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</si>
  <si>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</si>
  <si>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</si>
  <si>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</si>
  <si>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</si>
  <si>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</si>
  <si>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</si>
  <si>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</si>
  <si>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</si>
  <si>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</si>
  <si>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</si>
  <si>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</si>
  <si>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</si>
  <si>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</si>
  <si>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</si>
  <si>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</si>
  <si>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</si>
  <si>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</si>
  <si>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</si>
  <si>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</si>
  <si>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</si>
  <si>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</si>
  <si>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</si>
  <si>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</si>
  <si>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</si>
  <si>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</si>
  <si>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</si>
  <si>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</si>
  <si>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</si>
  <si>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</si>
  <si>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</si>
  <si>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</si>
  <si>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</si>
  <si>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</si>
  <si>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</si>
  <si>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</si>
  <si>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</si>
  <si>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</si>
  <si>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</si>
  <si>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</si>
  <si>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</si>
  <si>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</si>
  <si>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</si>
  <si>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</si>
  <si>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</si>
  <si>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</si>
  <si>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</si>
  <si>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</si>
  <si>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</si>
  <si>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</si>
  <si>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</si>
  <si>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</si>
  <si>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</si>
  <si>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</si>
  <si>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</si>
  <si>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</si>
  <si>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</si>
  <si>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</si>
  <si>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</si>
  <si>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</si>
  <si>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</si>
  <si>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</si>
  <si>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</si>
  <si>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</si>
  <si>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</si>
  <si>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</si>
  <si>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</si>
  <si>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</si>
  <si>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</si>
  <si>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</si>
  <si>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</si>
  <si>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</si>
  <si>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</si>
  <si>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</si>
  <si>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</si>
  <si>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</si>
  <si>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</si>
  <si>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</si>
  <si>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</si>
  <si>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</si>
  <si>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</si>
  <si>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</si>
  <si>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</si>
  <si>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</si>
  <si>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</si>
  <si>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</si>
  <si>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</si>
  <si>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</si>
  <si>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</si>
  <si>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</si>
  <si>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</si>
  <si>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</si>
  <si>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</si>
  <si>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</si>
  <si>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</si>
  <si>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</si>
  <si>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</si>
  <si>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</si>
  <si>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</si>
  <si>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</si>
  <si>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</si>
  <si>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</si>
  <si>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</si>
  <si>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</si>
  <si>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</si>
  <si>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</si>
  <si>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</si>
  <si>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</si>
  <si>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</si>
  <si>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</si>
  <si>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</si>
  <si>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</si>
  <si>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</si>
  <si>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</si>
  <si>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</si>
  <si>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</si>
  <si>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</si>
  <si>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</si>
  <si>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</si>
  <si>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</si>
  <si>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</si>
  <si>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</si>
  <si>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</si>
  <si>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</si>
  <si>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</si>
  <si>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</si>
  <si>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</si>
  <si>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</si>
  <si>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</si>
  <si>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</si>
  <si>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</si>
  <si>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</si>
  <si>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</si>
  <si>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</si>
  <si>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</si>
  <si>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</si>
  <si>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</si>
  <si>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</si>
  <si>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</si>
  <si>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</si>
  <si>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</si>
  <si>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</si>
  <si>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</si>
  <si>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</si>
  <si>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</si>
  <si>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</si>
  <si>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</si>
  <si>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</si>
  <si>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</si>
  <si>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</si>
  <si>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</si>
  <si>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</si>
  <si>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</si>
  <si>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</si>
  <si>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</si>
  <si>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</si>
  <si>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</si>
  <si>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</si>
  <si>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</si>
  <si>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</si>
  <si>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</si>
  <si>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</si>
  <si>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</si>
  <si>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</si>
  <si>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</si>
  <si>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</si>
  <si>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</si>
  <si>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</si>
  <si>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</si>
  <si>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</si>
  <si>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</si>
  <si>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</si>
  <si>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</si>
  <si>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</si>
  <si>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</si>
  <si>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</si>
  <si>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</si>
  <si>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</si>
  <si>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</si>
  <si>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</si>
  <si>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</si>
  <si>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</si>
  <si>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</si>
  <si>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</si>
  <si>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</si>
  <si>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</si>
  <si>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</si>
  <si>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</si>
  <si>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</si>
  <si>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</si>
  <si>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</si>
  <si>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</si>
  <si>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</si>
  <si>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</si>
  <si>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</si>
  <si>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</si>
  <si>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</si>
  <si>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</si>
  <si>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</si>
  <si>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</si>
  <si>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</si>
  <si>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</si>
  <si>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</si>
  <si>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</si>
  <si>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</si>
  <si>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</si>
  <si>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</si>
  <si>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</si>
  <si>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</si>
  <si>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</si>
  <si>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</si>
  <si>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</si>
  <si>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</si>
  <si>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</si>
  <si>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</si>
  <si>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</si>
  <si>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</si>
  <si>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</si>
  <si>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</si>
  <si>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</si>
  <si>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</si>
  <si>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</si>
  <si>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</si>
  <si>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</si>
  <si>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</si>
  <si>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</si>
  <si>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</si>
  <si>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</si>
  <si>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</si>
  <si>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</si>
  <si>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</si>
  <si>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</si>
  <si>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</si>
  <si>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</si>
  <si>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</si>
  <si>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</si>
  <si>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</si>
  <si>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</si>
  <si>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</si>
  <si>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</si>
  <si>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</si>
  <si>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</si>
  <si>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</si>
  <si>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</si>
  <si>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</si>
  <si>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</si>
  <si>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</si>
  <si>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</si>
  <si>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</si>
  <si>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</si>
  <si>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</si>
  <si>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</si>
  <si>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</si>
  <si>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</si>
  <si>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</si>
  <si>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</si>
  <si>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</si>
  <si>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</si>
  <si>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</si>
  <si>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</si>
  <si>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</si>
  <si>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</si>
  <si>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</si>
  <si>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</si>
  <si>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</si>
  <si>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</si>
  <si>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</si>
  <si>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</si>
  <si>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</si>
  <si>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</si>
  <si>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</si>
  <si>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</si>
  <si>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</si>
  <si>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</si>
  <si>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</si>
  <si>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</si>
  <si>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</si>
  <si>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</si>
  <si>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</si>
  <si>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</si>
  <si>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</si>
  <si>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</si>
  <si>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</si>
  <si>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</si>
  <si>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</si>
  <si>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</si>
  <si>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</si>
  <si>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</si>
  <si>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</si>
  <si>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</si>
  <si>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</si>
  <si>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</si>
  <si>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</si>
  <si>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</si>
  <si>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</si>
  <si>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</si>
  <si>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</si>
  <si>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</si>
  <si>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</si>
  <si>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</si>
  <si>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</si>
  <si>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</si>
  <si>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</si>
  <si>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</si>
  <si>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</si>
  <si>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</si>
  <si>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</si>
  <si>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</si>
  <si>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</si>
  <si>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</si>
  <si>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</si>
  <si>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</si>
  <si>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</si>
  <si>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</si>
  <si>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</si>
  <si>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</si>
  <si>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</si>
  <si>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</si>
  <si>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</si>
  <si>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</si>
  <si>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</si>
  <si>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</si>
  <si>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</si>
  <si>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</si>
  <si>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</si>
  <si>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</si>
  <si>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</si>
  <si>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</si>
  <si>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</si>
  <si>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</si>
  <si>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</si>
  <si>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</si>
  <si>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</si>
  <si>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</si>
  <si>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</si>
  <si>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</si>
  <si>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</si>
  <si>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</si>
  <si>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</si>
  <si>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</si>
  <si>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</si>
  <si>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</si>
  <si>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</si>
  <si>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</si>
  <si>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</si>
  <si>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</si>
  <si>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</si>
  <si>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</si>
  <si>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</si>
  <si>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</si>
  <si>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</si>
  <si>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</si>
  <si>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</si>
  <si>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</si>
  <si>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</si>
  <si>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</si>
  <si>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</si>
  <si>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</si>
  <si>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</si>
  <si>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</si>
  <si>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</si>
  <si>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</si>
  <si>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</si>
  <si>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</si>
  <si>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</si>
  <si>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</si>
  <si>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</si>
  <si>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</si>
  <si>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</si>
  <si>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</si>
  <si>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</si>
  <si>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</si>
  <si>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</si>
  <si>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</si>
  <si>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</si>
  <si>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</si>
  <si>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</si>
  <si>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</si>
  <si>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</si>
  <si>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</si>
  <si>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</si>
  <si>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</si>
  <si>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</si>
  <si>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</si>
  <si>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</si>
  <si>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</si>
  <si>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</si>
  <si>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</si>
  <si>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</si>
  <si>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</si>
  <si>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</si>
  <si>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</si>
  <si>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</si>
  <si>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</si>
  <si>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</si>
  <si>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</si>
  <si>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</si>
  <si>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</si>
  <si>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</si>
  <si>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</si>
  <si>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</si>
  <si>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</si>
  <si>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</si>
  <si>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</si>
  <si>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</si>
  <si>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</si>
  <si>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</si>
  <si>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</si>
  <si>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</si>
  <si>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</si>
  <si>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</si>
  <si>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</si>
  <si>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</si>
  <si>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</si>
  <si>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</si>
  <si>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</si>
  <si>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</si>
  <si>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</si>
  <si>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</si>
  <si>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</si>
  <si>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</si>
  <si>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</si>
  <si>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</si>
  <si>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</si>
  <si>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</si>
  <si>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</si>
  <si>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</si>
  <si>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</si>
  <si>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</si>
  <si>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</si>
  <si>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</si>
  <si>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</si>
  <si>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</si>
  <si>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</si>
  <si>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</si>
  <si>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</si>
  <si>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</si>
  <si>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</si>
  <si>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</si>
  <si>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</si>
  <si>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</si>
  <si>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</si>
  <si>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</si>
  <si>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</si>
  <si>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</si>
  <si>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</si>
  <si>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</si>
  <si>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</si>
  <si>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</si>
  <si>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</si>
  <si>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</si>
  <si>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</si>
  <si>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</si>
  <si>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</si>
  <si>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</si>
  <si>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</si>
  <si>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</si>
  <si>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</si>
  <si>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</si>
  <si>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</si>
  <si>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</si>
  <si>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</si>
  <si>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</si>
  <si>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</si>
  <si>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</si>
  <si>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</si>
  <si>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</si>
  <si>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</si>
  <si>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</si>
  <si>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</si>
  <si>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</si>
  <si>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</si>
  <si>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</si>
  <si>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</si>
  <si>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</si>
  <si>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</si>
  <si>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</si>
  <si>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</si>
  <si>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</si>
  <si>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</si>
  <si>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</si>
  <si>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</si>
  <si>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</si>
  <si>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</si>
  <si>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</si>
  <si>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</si>
  <si>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</si>
  <si>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</si>
  <si>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</si>
  <si>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</si>
  <si>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</si>
  <si>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</si>
  <si>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</si>
  <si>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</si>
  <si>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</si>
  <si>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</si>
  <si>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</si>
  <si>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</si>
  <si>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</si>
  <si>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</si>
  <si>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</si>
  <si>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</si>
  <si>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</si>
  <si>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</si>
  <si>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</si>
  <si>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</si>
  <si>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</si>
  <si>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</si>
  <si>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</si>
  <si>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</si>
  <si>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</si>
  <si>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</si>
  <si>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</si>
  <si>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</si>
  <si>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</si>
  <si>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</si>
  <si>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</si>
  <si>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</si>
  <si>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</si>
  <si>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</si>
  <si>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</si>
  <si>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</si>
  <si>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</si>
  <si>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</si>
  <si>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</si>
  <si>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</si>
  <si>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</si>
  <si>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</si>
  <si>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</si>
  <si>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</si>
  <si>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</si>
  <si>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</si>
  <si>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</si>
  <si>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</si>
  <si>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</si>
  <si>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</si>
  <si>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</si>
  <si>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</si>
  <si>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</si>
  <si>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</si>
  <si>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</si>
  <si>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</si>
  <si>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</si>
  <si>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</si>
  <si>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</si>
  <si>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</si>
  <si>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</si>
  <si>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</si>
  <si>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</si>
  <si>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</si>
  <si>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</si>
  <si>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</si>
  <si>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</si>
  <si>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</si>
  <si>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</si>
  <si>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</si>
  <si>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</si>
  <si>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</si>
  <si>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</si>
  <si>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</si>
  <si>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</si>
  <si>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</si>
  <si>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</si>
  <si>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</si>
  <si>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</si>
  <si>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</si>
  <si>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</si>
  <si>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</si>
  <si>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</si>
  <si>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</si>
  <si>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</si>
  <si>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</si>
  <si>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</si>
  <si>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</si>
  <si>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</si>
  <si>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</si>
  <si>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</si>
  <si>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</si>
  <si>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</si>
  <si>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</si>
  <si>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</si>
  <si>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</si>
  <si>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</si>
  <si>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</si>
  <si>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</si>
  <si>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</si>
  <si>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</si>
  <si>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</si>
  <si>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</si>
  <si>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</si>
  <si>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</si>
  <si>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</si>
  <si>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</si>
  <si>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</si>
  <si>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</si>
  <si>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</si>
  <si>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</si>
  <si>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</si>
  <si>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</si>
  <si>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</si>
  <si>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</si>
  <si>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</si>
  <si>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</si>
  <si>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</si>
  <si>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</si>
  <si>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</si>
  <si>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</si>
  <si>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</si>
  <si>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</si>
  <si>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</si>
  <si>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</si>
  <si>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</si>
  <si>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</si>
  <si>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</si>
  <si>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</si>
  <si>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</si>
  <si>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</si>
  <si>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</si>
  <si>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</si>
  <si>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</si>
  <si>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</si>
  <si>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</si>
  <si>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</si>
  <si>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</si>
  <si>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</si>
  <si>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</si>
  <si>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</si>
  <si>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</si>
  <si>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</si>
  <si>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</si>
  <si>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</si>
  <si>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</si>
  <si>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</si>
  <si>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</si>
  <si>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</si>
  <si>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</si>
  <si>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</si>
  <si>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</si>
  <si>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</si>
  <si>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</si>
  <si>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</si>
  <si>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</si>
  <si>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</si>
  <si>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</si>
  <si>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</si>
  <si>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</si>
  <si>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</si>
  <si>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</si>
  <si>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</si>
  <si>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</si>
  <si>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</si>
  <si>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</si>
  <si>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</si>
  <si>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</si>
  <si>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</si>
  <si>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</si>
  <si>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</si>
  <si>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</si>
  <si>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</si>
  <si>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</si>
  <si>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</si>
  <si>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</si>
  <si>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</si>
  <si>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</si>
  <si>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</si>
  <si>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</si>
  <si>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</si>
  <si>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</si>
  <si>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</si>
  <si>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</si>
  <si>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</si>
  <si>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</si>
  <si>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</si>
  <si>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</si>
  <si>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</si>
  <si>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</si>
  <si>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</si>
  <si>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</si>
  <si>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</si>
  <si>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</si>
  <si>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</si>
  <si>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</si>
  <si>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</si>
  <si>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</si>
  <si>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</si>
  <si>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</si>
  <si>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</si>
  <si>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</si>
  <si>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</si>
  <si>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</si>
  <si>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</si>
  <si>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</si>
  <si>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</si>
  <si>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</si>
  <si>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</si>
  <si>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</si>
  <si>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</si>
  <si>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</si>
  <si>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</si>
  <si>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</si>
  <si>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</si>
  <si>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</si>
  <si>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</si>
  <si>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</si>
  <si>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</si>
  <si>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</si>
  <si>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</si>
  <si>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</si>
  <si>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</si>
  <si>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</si>
  <si>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</si>
  <si>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</si>
  <si>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</si>
  <si>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</si>
  <si>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</si>
  <si>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</si>
  <si>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</si>
  <si>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</si>
  <si>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</si>
  <si>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</si>
  <si>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</si>
  <si>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</si>
  <si>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</si>
  <si>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</si>
  <si>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</si>
  <si>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</si>
  <si>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</si>
  <si>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</si>
  <si>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</si>
  <si>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</si>
  <si>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</si>
  <si>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</si>
  <si>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</si>
  <si>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</si>
  <si>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</si>
  <si>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</si>
  <si>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</si>
  <si>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</si>
  <si>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</si>
  <si>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</si>
  <si>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</si>
  <si>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</si>
  <si>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</si>
  <si>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</si>
  <si>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</si>
  <si>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</si>
  <si>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</si>
  <si>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</si>
  <si>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</si>
  <si>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</si>
  <si>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</si>
  <si>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</si>
  <si>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</si>
  <si>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</si>
  <si>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</si>
  <si>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</si>
  <si>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</si>
  <si>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</si>
  <si>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</si>
  <si>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</si>
  <si>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</si>
  <si>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</si>
  <si>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</si>
  <si>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</si>
  <si>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</si>
  <si>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</si>
  <si>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</si>
  <si>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</si>
  <si>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</si>
  <si>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</si>
  <si>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</si>
  <si>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</si>
  <si>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</si>
  <si>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</si>
  <si>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</si>
  <si>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</si>
  <si>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</si>
  <si>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</si>
  <si>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</si>
  <si>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</si>
  <si>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</si>
  <si>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</si>
  <si>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</si>
  <si>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</si>
  <si>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</si>
  <si>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</si>
  <si>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</si>
  <si>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</si>
  <si>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</si>
  <si>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</si>
  <si>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</si>
  <si>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</si>
  <si>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</si>
  <si>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</si>
  <si>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</si>
  <si>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</si>
  <si>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</si>
  <si>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</si>
  <si>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</si>
  <si>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</si>
  <si>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</si>
  <si>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</si>
  <si>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</si>
  <si>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</si>
  <si>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</si>
  <si>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</si>
  <si>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</si>
  <si>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</si>
  <si>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</si>
  <si>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</si>
  <si>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</si>
  <si>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</si>
  <si>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</si>
  <si>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</si>
  <si>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</si>
  <si>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</si>
  <si>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</si>
  <si>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</si>
  <si>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</si>
  <si>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</si>
  <si>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</si>
  <si>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</si>
  <si>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</si>
  <si>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</si>
  <si>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</si>
  <si>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</si>
  <si>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</si>
  <si>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</si>
  <si>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</si>
  <si>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</si>
  <si>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</si>
  <si>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</si>
  <si>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</si>
  <si>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</si>
  <si>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</si>
  <si>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</si>
  <si>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</si>
  <si>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</si>
  <si>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</si>
  <si>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</si>
  <si>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</si>
  <si>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</si>
  <si>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</si>
  <si>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</si>
  <si>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</si>
  <si>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</si>
  <si>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</si>
  <si>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</si>
  <si>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</si>
  <si>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</si>
  <si>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</si>
  <si>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</si>
  <si>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</si>
  <si>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</si>
  <si>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</si>
  <si>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</si>
  <si>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</si>
  <si>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</si>
  <si>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</si>
  <si>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</si>
  <si>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</si>
  <si>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</si>
  <si>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</si>
  <si>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</si>
  <si>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</si>
  <si>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</si>
  <si>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</si>
  <si>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</si>
  <si>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</si>
  <si>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</si>
  <si>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</si>
  <si>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</si>
  <si>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</si>
  <si>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</si>
  <si>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</si>
  <si>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</si>
  <si>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</si>
  <si>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</si>
  <si>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</si>
  <si>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</si>
  <si>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</si>
  <si>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</si>
  <si>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</si>
  <si>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</si>
  <si>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</si>
  <si>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</si>
  <si>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</si>
  <si>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</si>
  <si>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</si>
  <si>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</si>
  <si>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</si>
  <si>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</si>
  <si>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</si>
  <si>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</si>
  <si>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</si>
  <si>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</si>
  <si>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</si>
  <si>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</si>
  <si>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</si>
  <si>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</si>
  <si>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</si>
  <si>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</si>
  <si>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</si>
  <si>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</si>
  <si>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</si>
  <si>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</si>
  <si>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</si>
  <si>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</si>
  <si>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</si>
  <si>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</si>
  <si>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</si>
  <si>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</si>
  <si>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</si>
  <si>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</si>
  <si>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</si>
  <si>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</si>
  <si>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</si>
  <si>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</si>
  <si>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</si>
  <si>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</si>
  <si>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</si>
  <si>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</si>
  <si>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</si>
  <si>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</si>
  <si>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</si>
  <si>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</si>
  <si>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</si>
  <si>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</si>
  <si>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</si>
  <si>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</si>
  <si>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</si>
  <si>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</si>
  <si>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</si>
  <si>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</si>
  <si>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</si>
  <si>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</si>
  <si>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</si>
  <si>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</si>
  <si>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</si>
  <si>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</si>
  <si>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</si>
  <si>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</si>
  <si>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</si>
  <si>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</si>
  <si>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</si>
  <si>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</si>
  <si>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</si>
  <si>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</si>
  <si>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</si>
  <si>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</si>
  <si>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</si>
  <si>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</si>
  <si>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</si>
  <si>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</si>
  <si>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</si>
  <si>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</si>
  <si>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</si>
  <si>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</si>
  <si>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</si>
  <si>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</si>
  <si>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</si>
  <si>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</si>
  <si>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</si>
  <si>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</si>
  <si>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</si>
  <si>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</si>
  <si>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</si>
  <si>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</si>
  <si>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</si>
  <si>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</si>
  <si>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</si>
  <si>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</si>
  <si>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</si>
  <si>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</si>
  <si>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</si>
  <si>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</si>
  <si>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</si>
  <si>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</si>
  <si>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</si>
  <si>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</si>
  <si>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</si>
  <si>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</si>
  <si>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</si>
  <si>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</si>
  <si>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</si>
  <si>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</si>
  <si>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</si>
  <si>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</si>
  <si>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</si>
  <si>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</si>
  <si>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</si>
  <si>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</si>
  <si>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</si>
  <si>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</si>
  <si>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</si>
  <si>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</si>
  <si>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</si>
  <si>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</si>
  <si>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</si>
  <si>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</si>
  <si>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</si>
  <si>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</si>
  <si>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</si>
  <si>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</si>
  <si>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</si>
  <si>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</si>
  <si>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</si>
  <si>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</si>
  <si>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</si>
  <si>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</si>
  <si>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</si>
  <si>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</si>
  <si>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</si>
  <si>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</si>
  <si>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</si>
  <si>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</si>
  <si>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</si>
  <si>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</si>
  <si>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</si>
  <si>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</si>
  <si>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</si>
  <si>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</si>
  <si>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</si>
  <si>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</si>
  <si>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</si>
  <si>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</si>
  <si>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</si>
  <si>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</si>
  <si>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</si>
  <si>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</si>
  <si>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</si>
  <si>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</si>
  <si>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</si>
  <si>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</si>
  <si>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</si>
  <si>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</si>
  <si>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</si>
  <si>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</si>
  <si>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</si>
  <si>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</si>
  <si>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</si>
  <si>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</si>
  <si>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</si>
  <si>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</si>
  <si>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</si>
  <si>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</si>
  <si>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</si>
  <si>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</si>
  <si>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</si>
  <si>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</si>
  <si>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</si>
  <si>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</si>
  <si>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</si>
  <si>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</si>
  <si>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</si>
  <si>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</si>
  <si>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</si>
  <si>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</si>
  <si>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</si>
  <si>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</si>
  <si>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</si>
  <si>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</si>
  <si>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</si>
  <si>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</si>
  <si>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</si>
  <si>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</si>
  <si>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</si>
  <si>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</si>
  <si>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</si>
  <si>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</si>
  <si>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</si>
  <si>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</si>
  <si>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</si>
  <si>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</si>
  <si>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</si>
  <si>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</si>
  <si>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</si>
  <si>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</si>
  <si>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</si>
  <si>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</si>
  <si>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</si>
  <si>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</si>
  <si>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</si>
  <si>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</si>
  <si>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</si>
  <si>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</si>
  <si>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</si>
  <si>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</si>
  <si>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</si>
  <si>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</si>
  <si>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</si>
  <si>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</si>
  <si>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</si>
  <si>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</si>
  <si>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</si>
  <si>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</si>
  <si>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</si>
  <si>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</si>
  <si>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</si>
  <si>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</si>
  <si>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</si>
  <si>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</si>
  <si>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</si>
  <si>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</si>
  <si>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</si>
  <si>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</si>
  <si>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</si>
  <si>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</si>
  <si>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</si>
  <si>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</si>
  <si>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</si>
  <si>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</si>
  <si>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</si>
  <si>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</si>
  <si>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</si>
  <si>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</si>
  <si>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</si>
  <si>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</si>
  <si>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</si>
  <si>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</si>
  <si>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</si>
  <si>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</si>
  <si>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</si>
  <si>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</si>
  <si>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</si>
  <si>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</si>
  <si>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</si>
  <si>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</si>
  <si>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</si>
  <si>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</si>
  <si>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</si>
  <si>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</si>
  <si>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</si>
  <si>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</si>
  <si>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</si>
  <si>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</si>
  <si>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</si>
  <si>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</si>
  <si>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</si>
  <si>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</si>
  <si>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</si>
  <si>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</si>
  <si>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</si>
  <si>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</si>
  <si>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</si>
  <si>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</si>
  <si>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</si>
  <si>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</si>
  <si>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</si>
  <si>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</si>
  <si>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</si>
  <si>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</si>
  <si>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</si>
  <si>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</si>
  <si>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</si>
  <si>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</si>
  <si>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</si>
  <si>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</si>
  <si>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</si>
  <si>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</si>
  <si>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</si>
  <si>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</si>
  <si>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</si>
  <si>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</si>
  <si>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</si>
  <si>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</si>
  <si>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</si>
  <si>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</si>
  <si>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</si>
  <si>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</si>
  <si>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</si>
  <si>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</si>
  <si>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</si>
  <si>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</si>
  <si>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</si>
  <si>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</si>
  <si>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</si>
  <si>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</si>
  <si>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</si>
  <si>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</si>
  <si>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</si>
  <si>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</si>
  <si>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</si>
  <si>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</si>
  <si>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</si>
  <si>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</si>
  <si>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</si>
  <si>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</si>
  <si>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</si>
  <si>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</si>
  <si>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</si>
  <si>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</si>
  <si>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</si>
  <si>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</si>
  <si>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</si>
  <si>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</si>
  <si>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</si>
  <si>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</si>
  <si>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</si>
  <si>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</si>
  <si>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</si>
  <si>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</si>
  <si>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</si>
  <si>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</si>
  <si>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</si>
  <si>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</si>
  <si>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</si>
  <si>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</si>
  <si>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</si>
  <si>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</si>
  <si>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</si>
  <si>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</si>
  <si>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</si>
  <si>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</si>
  <si>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</si>
  <si>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</si>
  <si>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</si>
  <si>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</si>
  <si>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</si>
  <si>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</si>
  <si>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</si>
  <si>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</si>
  <si>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</si>
  <si>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</si>
  <si>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</si>
  <si>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</si>
  <si>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</si>
  <si>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</si>
  <si>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</si>
  <si>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</si>
  <si>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</si>
  <si>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</si>
  <si>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</si>
  <si>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</si>
  <si>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</si>
  <si>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</si>
  <si>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</si>
  <si>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</si>
  <si>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</si>
  <si>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</si>
  <si>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</si>
  <si>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</si>
  <si>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</si>
  <si>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</si>
  <si>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</si>
  <si>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</si>
  <si>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</si>
  <si>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</si>
  <si>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</si>
  <si>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</si>
  <si>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</si>
  <si>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</si>
  <si>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</si>
  <si>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</si>
  <si>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</si>
  <si>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</si>
  <si>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</si>
  <si>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</si>
  <si>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</si>
  <si>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</si>
  <si>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</si>
  <si>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</si>
  <si>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</si>
  <si>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</si>
  <si>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</si>
  <si>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</si>
  <si>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</si>
  <si>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</si>
  <si>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</si>
  <si>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</si>
  <si>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</si>
  <si>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</si>
  <si>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</si>
  <si>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</si>
  <si>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</si>
  <si>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</si>
  <si>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</si>
  <si>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</si>
  <si>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</si>
  <si>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</si>
  <si>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</si>
  <si>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</si>
  <si>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</si>
  <si>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</si>
  <si>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</si>
  <si>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</si>
  <si>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</si>
  <si>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</si>
  <si>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</si>
  <si>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</si>
  <si>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</si>
  <si>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</si>
  <si>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</si>
  <si>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</si>
  <si>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</si>
  <si>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</si>
  <si>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</si>
  <si>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</si>
  <si>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</si>
  <si>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</si>
  <si>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</si>
  <si>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</si>
  <si>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</si>
  <si>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</si>
  <si>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</si>
  <si>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</si>
  <si>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</si>
  <si>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</si>
  <si>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</si>
  <si>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</si>
  <si>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</si>
  <si>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</si>
  <si>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</si>
  <si>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</si>
  <si>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</si>
  <si>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</si>
  <si>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</si>
  <si>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</si>
  <si>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</si>
  <si>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</si>
  <si>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</si>
  <si>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</si>
  <si>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</si>
  <si>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</si>
  <si>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</si>
  <si>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</si>
  <si>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</si>
  <si>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</si>
  <si>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</si>
  <si>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</si>
  <si>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</si>
  <si>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</si>
  <si>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</si>
  <si>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</si>
  <si>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</si>
  <si>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</si>
  <si>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</si>
  <si>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</si>
  <si>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</si>
  <si>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</si>
  <si>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</si>
  <si>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</si>
  <si>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</si>
  <si>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</si>
  <si>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</si>
  <si>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</si>
  <si>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</si>
  <si>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</si>
  <si>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</si>
  <si>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</si>
  <si>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</si>
  <si>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</si>
  <si>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</si>
  <si>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</si>
  <si>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</si>
  <si>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</si>
  <si>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</si>
  <si>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</si>
  <si>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</si>
  <si>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</si>
  <si>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</si>
  <si>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</si>
  <si>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</si>
  <si>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</si>
  <si>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</si>
  <si>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</si>
  <si>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</si>
  <si>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</si>
  <si>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</si>
  <si>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</si>
  <si>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</si>
  <si>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</si>
  <si>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</si>
  <si>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</si>
  <si>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</si>
  <si>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</si>
  <si>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</si>
  <si>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</si>
  <si>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</si>
  <si>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</si>
  <si>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</si>
  <si>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</si>
  <si>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</si>
  <si>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</si>
  <si>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</si>
  <si>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</si>
  <si>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</si>
  <si>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</si>
  <si>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</si>
  <si>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</si>
  <si>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</si>
  <si>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</si>
  <si>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</si>
  <si>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</si>
  <si>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</si>
  <si>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</si>
  <si>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</si>
  <si>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</si>
  <si>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</si>
  <si>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</si>
  <si>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</si>
  <si>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</si>
  <si>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</si>
  <si>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</si>
  <si>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</si>
  <si>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</si>
  <si>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</si>
  <si>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</si>
  <si>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</si>
  <si>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</si>
  <si>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</si>
  <si>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</si>
  <si>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</si>
  <si>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</si>
  <si>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</si>
  <si>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</si>
  <si>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</si>
  <si>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</si>
  <si>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</si>
  <si>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</si>
  <si>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</si>
  <si>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</si>
  <si>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</si>
  <si>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</si>
  <si>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</si>
  <si>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</si>
  <si>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</si>
  <si>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</si>
  <si>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</si>
  <si>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</si>
  <si>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</si>
  <si>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</si>
  <si>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</si>
  <si>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</si>
  <si>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</si>
  <si>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</si>
  <si>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</si>
  <si>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</si>
  <si>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</si>
  <si>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</si>
  <si>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</si>
  <si>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</si>
  <si>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</si>
  <si>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</si>
  <si>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</si>
  <si>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</si>
  <si>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</si>
  <si>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</si>
  <si>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</si>
  <si>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</si>
  <si>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</si>
  <si>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</si>
  <si>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</si>
  <si>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</si>
  <si>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</si>
  <si>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</si>
  <si>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</si>
  <si>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</si>
  <si>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</si>
  <si>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</si>
  <si>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</si>
  <si>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</si>
  <si>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</si>
  <si>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</si>
  <si>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</si>
  <si>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</si>
  <si>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</si>
  <si>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</si>
  <si>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</si>
  <si>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</si>
  <si>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</si>
  <si>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</si>
  <si>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</si>
  <si>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</si>
  <si>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</si>
  <si>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</si>
  <si>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</si>
  <si>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</si>
  <si>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</si>
  <si>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</si>
  <si>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</si>
  <si>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</si>
  <si>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</si>
  <si>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</si>
  <si>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</si>
  <si>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</si>
  <si>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</si>
  <si>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</si>
  <si>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</si>
  <si>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</si>
  <si>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</si>
  <si>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</si>
  <si>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</si>
  <si>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</si>
  <si>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</si>
  <si>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</si>
  <si>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</si>
  <si>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</si>
  <si>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</si>
  <si>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</si>
  <si>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</si>
  <si>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</si>
  <si>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</si>
  <si>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</si>
  <si>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</si>
  <si>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</si>
  <si>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</si>
  <si>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</si>
  <si>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</si>
  <si>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</si>
  <si>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</si>
  <si>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</si>
  <si>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</si>
  <si>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</si>
  <si>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</si>
  <si>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</si>
  <si>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</si>
  <si>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</si>
  <si>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</si>
  <si>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</si>
  <si>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</si>
  <si>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</si>
  <si>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</si>
  <si>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</si>
  <si>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</si>
  <si>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</si>
  <si>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</si>
  <si>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</si>
  <si>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</si>
  <si>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</si>
  <si>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</si>
  <si>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</si>
  <si>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</si>
  <si>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</si>
  <si>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</si>
  <si>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</si>
  <si>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</si>
  <si>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</si>
  <si>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</si>
  <si>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</si>
  <si>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</si>
  <si>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</si>
  <si>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</si>
  <si>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</si>
  <si>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</si>
  <si>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</si>
  <si>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</si>
  <si>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</si>
  <si>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</si>
  <si>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</si>
  <si>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</si>
  <si>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</si>
  <si>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</si>
  <si>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</si>
  <si>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</si>
  <si>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</si>
  <si>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</si>
  <si>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</si>
  <si>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</si>
  <si>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</si>
  <si>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</si>
  <si>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</si>
  <si>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</si>
  <si>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</si>
  <si>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</si>
  <si>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</si>
  <si>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</si>
  <si>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</si>
  <si>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</si>
  <si>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</si>
  <si>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</si>
  <si>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</si>
  <si>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</si>
  <si>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</si>
  <si>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</si>
  <si>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</si>
  <si>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</si>
  <si>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</si>
  <si>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</si>
  <si>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</si>
  <si>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</si>
  <si>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</si>
  <si>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</si>
  <si>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</si>
  <si>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</si>
  <si>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</si>
  <si>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</si>
  <si>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</si>
  <si>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</si>
  <si>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</si>
  <si>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</si>
  <si>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</si>
  <si>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</si>
  <si>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</si>
  <si>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</si>
  <si>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</si>
  <si>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</si>
  <si>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</si>
  <si>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</si>
  <si>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</si>
  <si>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</si>
  <si>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</si>
  <si>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</si>
  <si>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</si>
  <si>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</si>
  <si>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</si>
  <si>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</si>
  <si>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</si>
  <si>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</si>
  <si>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</si>
  <si>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</si>
  <si>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</si>
  <si>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</si>
  <si>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</si>
  <si>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</si>
  <si>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</si>
  <si>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</si>
  <si>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</si>
  <si>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</si>
  <si>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</si>
  <si>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</si>
  <si>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</si>
  <si>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</si>
  <si>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</si>
  <si>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</si>
  <si>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</si>
  <si>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</si>
  <si>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</si>
  <si>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</si>
  <si>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</si>
  <si>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</si>
  <si>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</si>
  <si>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</si>
  <si>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</si>
  <si>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</si>
  <si>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</si>
  <si>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</si>
  <si>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</si>
  <si>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</si>
  <si>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</si>
  <si>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</si>
  <si>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</si>
  <si>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</si>
  <si>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</si>
  <si>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</si>
  <si>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</si>
  <si>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</si>
  <si>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</si>
  <si>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</si>
  <si>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</si>
  <si>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</si>
  <si>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</si>
  <si>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</si>
  <si>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</si>
  <si>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</si>
  <si>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</si>
  <si>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</si>
  <si>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</si>
  <si>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</si>
  <si>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</si>
  <si>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</si>
  <si>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</si>
  <si>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</si>
  <si>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</si>
  <si>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</si>
  <si>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</si>
  <si>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</si>
  <si>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</si>
  <si>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</si>
  <si>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</si>
  <si>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</si>
  <si>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</si>
  <si>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</si>
  <si>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</si>
  <si>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</si>
  <si>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</si>
  <si>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</si>
  <si>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</si>
  <si>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</si>
  <si>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</si>
  <si>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</si>
  <si>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</si>
  <si>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</si>
  <si>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</si>
  <si>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</si>
  <si>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</si>
  <si>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</si>
  <si>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</si>
  <si>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</si>
  <si>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</si>
  <si>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</si>
  <si>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</si>
  <si>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</si>
  <si>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</si>
  <si>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</si>
  <si>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</si>
  <si>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</si>
  <si>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</si>
  <si>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</si>
  <si>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</si>
  <si>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</si>
  <si>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</si>
  <si>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</si>
  <si>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</si>
  <si>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</si>
  <si>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</si>
  <si>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</si>
  <si>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</si>
  <si>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</si>
  <si>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</si>
  <si>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</si>
  <si>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</si>
  <si>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</si>
  <si>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</si>
  <si>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</si>
  <si>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</si>
  <si>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</si>
  <si>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</si>
  <si>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</si>
  <si>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</si>
  <si>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</si>
  <si>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</si>
  <si>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</si>
  <si>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</si>
  <si>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</si>
  <si>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</si>
  <si>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</si>
  <si>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</si>
  <si>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</si>
  <si>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</si>
  <si>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</si>
  <si>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</si>
  <si>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</si>
  <si>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</si>
  <si>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</si>
  <si>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</si>
  <si>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</si>
  <si>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</si>
  <si>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</si>
  <si>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</si>
  <si>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</si>
  <si>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</si>
  <si>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</si>
  <si>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</si>
  <si>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</si>
  <si>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</si>
  <si>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</si>
  <si>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</si>
  <si>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</si>
  <si>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</si>
  <si>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</si>
  <si>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</si>
  <si>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</si>
  <si>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</si>
  <si>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</si>
  <si>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</si>
  <si>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</si>
  <si>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</si>
  <si>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</si>
  <si>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</si>
  <si>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</si>
  <si>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</si>
  <si>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</si>
  <si>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</si>
  <si>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</si>
  <si>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</si>
  <si>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</si>
  <si>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</si>
  <si>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</si>
  <si>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</si>
  <si>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</si>
  <si>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</si>
  <si>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</si>
  <si>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</si>
  <si>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</si>
  <si>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</si>
  <si>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</si>
  <si>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</si>
  <si>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</si>
  <si>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</si>
  <si>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</si>
  <si>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</si>
  <si>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</si>
  <si>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</si>
  <si>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</si>
  <si>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</si>
  <si>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</si>
  <si>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</si>
  <si>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</si>
  <si>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</si>
  <si>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</si>
  <si>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</si>
  <si>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</si>
  <si>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</si>
  <si>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</si>
  <si>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</si>
  <si>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</si>
  <si>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</si>
  <si>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</si>
  <si>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</si>
  <si>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</si>
  <si>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</si>
  <si>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</si>
  <si>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</si>
  <si>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</si>
  <si>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</si>
  <si>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</si>
  <si>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</si>
  <si>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</si>
  <si>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</si>
  <si>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</si>
  <si>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</si>
  <si>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</si>
  <si>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</si>
  <si>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</si>
  <si>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</si>
  <si>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</si>
  <si>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</si>
  <si>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</si>
  <si>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</si>
  <si>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</si>
  <si>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</si>
  <si>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</si>
  <si>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</si>
  <si>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</si>
  <si>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</si>
  <si>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</si>
  <si>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</si>
  <si>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</si>
  <si>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</si>
  <si>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</si>
  <si>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</si>
  <si>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</si>
  <si>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</si>
  <si>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</si>
  <si>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</si>
  <si>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</si>
  <si>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</si>
  <si>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</si>
  <si>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</si>
  <si>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</si>
  <si>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</si>
  <si>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</si>
  <si>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</si>
  <si>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</si>
  <si>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</si>
  <si>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</si>
  <si>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</si>
  <si>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</si>
  <si>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</si>
  <si>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</si>
  <si>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</si>
  <si>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</si>
  <si>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</si>
  <si>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</si>
  <si>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</si>
  <si>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</si>
  <si>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</si>
  <si>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</si>
  <si>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</si>
  <si>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</si>
  <si>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</si>
  <si>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</si>
  <si>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</si>
  <si>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</si>
  <si>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</si>
  <si>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</si>
  <si>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</si>
  <si>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</si>
  <si>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</si>
  <si>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</si>
  <si>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</si>
  <si>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</si>
  <si>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</si>
  <si>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</si>
  <si>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</si>
  <si>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</si>
  <si>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</si>
  <si>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</si>
  <si>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</si>
  <si>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</si>
  <si>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</si>
  <si>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</si>
  <si>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</si>
  <si>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</si>
  <si>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</si>
  <si>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</si>
  <si>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</si>
  <si>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</si>
  <si>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</si>
  <si>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</si>
  <si>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</si>
  <si>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</si>
  <si>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</si>
  <si>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</si>
  <si>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</si>
  <si>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</si>
  <si>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</si>
  <si>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</si>
  <si>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</si>
  <si>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</si>
  <si>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</si>
  <si>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</si>
  <si>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</si>
  <si>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</si>
  <si>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</si>
  <si>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</si>
  <si>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</si>
  <si>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</si>
  <si>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</si>
  <si>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</si>
  <si>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</si>
  <si>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</si>
  <si>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</si>
  <si>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</si>
  <si>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</si>
  <si>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</si>
  <si>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</si>
  <si>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</si>
  <si>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</si>
  <si>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</si>
  <si>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</si>
  <si>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</si>
  <si>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</si>
  <si>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</si>
  <si>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</si>
  <si>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</si>
  <si>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</si>
  <si>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</si>
  <si>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</si>
  <si>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</si>
  <si>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</si>
  <si>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</si>
  <si>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</si>
  <si>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</si>
  <si>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</si>
  <si>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</si>
  <si>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</si>
  <si>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</si>
  <si>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</si>
  <si>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</si>
  <si>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</si>
  <si>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</si>
  <si>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</si>
  <si>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</si>
  <si>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</si>
  <si>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</si>
  <si>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</si>
  <si>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</si>
  <si>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</si>
  <si>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</si>
  <si>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</si>
  <si>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</si>
  <si>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</si>
  <si>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</si>
  <si>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</si>
  <si>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</si>
  <si>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</si>
  <si>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</si>
  <si>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</si>
  <si>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</si>
  <si>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</si>
  <si>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</si>
  <si>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</si>
  <si>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</si>
  <si>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</si>
  <si>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</si>
  <si>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</si>
  <si>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</si>
  <si>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</si>
  <si>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</si>
  <si>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</si>
  <si>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</si>
  <si>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</si>
  <si>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</si>
  <si>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</si>
  <si>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</si>
  <si>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</si>
  <si>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</si>
  <si>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</si>
  <si>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</si>
  <si>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</si>
  <si>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</si>
  <si>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</si>
  <si>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</si>
  <si>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</si>
  <si>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</si>
  <si>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</si>
  <si>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</si>
  <si>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</si>
  <si>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</si>
  <si>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</si>
  <si>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</si>
  <si>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</si>
  <si>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</si>
  <si>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</si>
  <si>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</si>
  <si>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</si>
  <si>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</si>
  <si>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</si>
  <si>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</si>
  <si>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</si>
  <si>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</si>
  <si>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</si>
  <si>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</si>
  <si>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</si>
  <si>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</si>
  <si>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</si>
  <si>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</si>
  <si>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</si>
  <si>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</si>
  <si>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</si>
  <si>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</si>
  <si>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</si>
  <si>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</si>
  <si>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</si>
  <si>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</si>
  <si>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</si>
  <si>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</si>
  <si>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</si>
  <si>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</si>
  <si>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</si>
  <si>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</si>
  <si>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</si>
  <si>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</si>
  <si>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</si>
  <si>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</si>
  <si>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</si>
  <si>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</si>
  <si>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</si>
  <si>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</si>
  <si>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</si>
  <si>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</si>
  <si>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</si>
  <si>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</si>
  <si>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</si>
  <si>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</si>
  <si>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</si>
  <si>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</si>
  <si>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</si>
  <si>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</si>
  <si>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</si>
  <si>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</si>
  <si>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</si>
  <si>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</si>
  <si>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</si>
  <si>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</si>
  <si>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</si>
  <si>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</si>
  <si>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</si>
  <si>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</si>
  <si>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</si>
  <si>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</si>
  <si>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</si>
  <si>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</si>
  <si>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</si>
  <si>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</si>
  <si>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</si>
  <si>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</si>
  <si>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</si>
  <si>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</si>
  <si>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</si>
  <si>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</si>
  <si>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</si>
  <si>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</si>
  <si>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</si>
  <si>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</si>
  <si>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</si>
  <si>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</si>
  <si>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</si>
  <si>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</si>
  <si>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</si>
  <si>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</si>
  <si>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</si>
  <si>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</si>
  <si>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</si>
  <si>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</si>
  <si>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</si>
  <si>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</si>
  <si>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</si>
  <si>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</si>
  <si>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</si>
  <si>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</si>
  <si>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</si>
  <si>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</si>
  <si>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</si>
  <si>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</si>
  <si>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</si>
  <si>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</si>
  <si>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</si>
  <si>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</si>
  <si>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</si>
  <si>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</si>
  <si>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</si>
  <si>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</si>
  <si>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</si>
  <si>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</si>
  <si>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</si>
  <si>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</si>
  <si>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</si>
  <si>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</si>
  <si>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</si>
  <si>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</si>
  <si>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</si>
  <si>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</si>
  <si>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</si>
  <si>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</si>
  <si>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</si>
  <si>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</si>
  <si>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</si>
  <si>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</si>
  <si>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</si>
  <si>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</si>
  <si>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</si>
  <si>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</si>
  <si>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</si>
  <si>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</si>
  <si>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</si>
  <si>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</si>
  <si>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</si>
  <si>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</si>
  <si>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</si>
  <si>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</si>
  <si>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</si>
  <si>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</si>
  <si>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</si>
  <si>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</si>
  <si>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</si>
  <si>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</si>
  <si>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</si>
  <si>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</si>
  <si>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</si>
  <si>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</si>
  <si>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</si>
  <si>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</si>
  <si>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</si>
  <si>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</si>
  <si>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</si>
  <si>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</si>
  <si>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</si>
  <si>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</si>
  <si>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</si>
  <si>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</si>
  <si>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</si>
  <si>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</si>
  <si>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</si>
  <si>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</si>
  <si>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</si>
  <si>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</si>
  <si>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</si>
  <si>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</si>
  <si>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</si>
  <si>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</si>
  <si>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</si>
  <si>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</si>
  <si>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</si>
  <si>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</si>
  <si>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</si>
  <si>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</si>
  <si>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</si>
  <si>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</si>
  <si>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</si>
  <si>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</si>
  <si>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</si>
  <si>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</si>
  <si>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</si>
  <si>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</si>
  <si>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</si>
  <si>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</si>
  <si>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</si>
  <si>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</si>
  <si>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</si>
  <si>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</si>
  <si>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</si>
  <si>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</si>
  <si>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</si>
  <si>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</si>
  <si>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</si>
  <si>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</si>
  <si>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</si>
  <si>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</si>
  <si>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</si>
  <si>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</si>
  <si>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</si>
  <si>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</si>
  <si>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</si>
  <si>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</si>
  <si>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</si>
  <si>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</si>
  <si>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</si>
  <si>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</si>
  <si>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</si>
  <si>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</si>
  <si>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</si>
  <si>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</si>
  <si>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</si>
  <si>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</si>
  <si>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</si>
  <si>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</si>
  <si>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</si>
  <si>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</si>
  <si>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</si>
  <si>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</si>
  <si>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</si>
  <si>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</si>
  <si>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</si>
  <si>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</si>
  <si>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</si>
  <si>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</si>
  <si>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</si>
  <si>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</si>
  <si>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</si>
  <si>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</si>
  <si>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</si>
  <si>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</si>
  <si>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</si>
  <si>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</si>
  <si>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</si>
  <si>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</si>
  <si>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</si>
  <si>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</si>
  <si>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</si>
  <si>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</si>
  <si>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</si>
  <si>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</si>
  <si>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</si>
  <si>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</si>
  <si>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</si>
  <si>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</si>
  <si>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</si>
  <si>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</si>
  <si>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</si>
  <si>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</si>
  <si>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</si>
  <si>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</si>
  <si>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</si>
  <si>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</si>
  <si>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</si>
  <si>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</si>
  <si>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</si>
  <si>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</si>
  <si>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</si>
  <si>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</si>
  <si>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</si>
  <si>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</si>
  <si>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</si>
  <si>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</si>
  <si>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</si>
  <si>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</si>
  <si>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</si>
  <si>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</si>
  <si>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</si>
  <si>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</si>
  <si>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</si>
  <si>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</si>
  <si>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</si>
  <si>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</si>
  <si>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</si>
  <si>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</si>
  <si>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</si>
  <si>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</si>
  <si>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</si>
  <si>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</si>
  <si>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</si>
  <si>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</si>
  <si>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</si>
  <si>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</si>
  <si>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</si>
  <si>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</si>
  <si>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</si>
  <si>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</si>
  <si>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</si>
  <si>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</si>
  <si>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</si>
  <si>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</si>
  <si>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</si>
  <si>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</si>
  <si>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</si>
  <si>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</si>
  <si>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</si>
  <si>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</si>
  <si>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</si>
  <si>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</si>
  <si>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</si>
  <si>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</si>
  <si>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</si>
  <si>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</si>
  <si>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</si>
  <si>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</si>
  <si>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</si>
  <si>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</si>
  <si>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</si>
  <si>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</si>
  <si>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</si>
  <si>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</si>
  <si>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</si>
  <si>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</si>
  <si>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</si>
  <si>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</si>
  <si>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</si>
  <si>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</si>
  <si>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</si>
  <si>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</si>
  <si>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</si>
  <si>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</si>
  <si>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</si>
  <si>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</si>
  <si>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</si>
  <si>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</si>
  <si>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</si>
  <si>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</si>
  <si>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</si>
  <si>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</si>
  <si>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</si>
  <si>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</si>
  <si>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</si>
  <si>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</si>
  <si>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</si>
  <si>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</si>
  <si>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</si>
  <si>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</si>
  <si>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</si>
  <si>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</si>
  <si>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</si>
  <si>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</si>
  <si>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</si>
  <si>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</si>
  <si>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</si>
  <si>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</si>
  <si>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</si>
  <si>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</si>
  <si>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</si>
  <si>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</si>
  <si>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</si>
  <si>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</si>
  <si>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</si>
  <si>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</si>
  <si>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</si>
  <si>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</si>
  <si>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</si>
  <si>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</si>
  <si>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</si>
  <si>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</si>
  <si>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</si>
  <si>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</si>
  <si>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</si>
  <si>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</si>
  <si>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</si>
  <si>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</si>
  <si>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</si>
  <si>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</si>
  <si>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</si>
  <si>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</si>
  <si>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</si>
  <si>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</si>
  <si>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</si>
  <si>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</si>
  <si>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</si>
  <si>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</si>
  <si>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</si>
  <si>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</si>
  <si>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</si>
  <si>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</si>
  <si>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</si>
  <si>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</si>
  <si>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</si>
  <si>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</si>
  <si>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</si>
  <si>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</si>
  <si>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</si>
  <si>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</si>
  <si>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</si>
  <si>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</si>
  <si>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</si>
  <si>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</si>
  <si>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</si>
  <si>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</si>
  <si>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</si>
  <si>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</si>
  <si>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</si>
  <si>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</si>
  <si>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</si>
  <si>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</si>
  <si>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</si>
  <si>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</si>
  <si>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</si>
  <si>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</si>
  <si>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</si>
  <si>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</si>
  <si>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</si>
  <si>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</si>
  <si>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</si>
  <si>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</si>
  <si>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</si>
  <si>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</si>
  <si>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</si>
  <si>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</si>
  <si>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</si>
  <si>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</si>
  <si>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</si>
  <si>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</si>
  <si>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</si>
  <si>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</si>
  <si>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</si>
  <si>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</si>
  <si>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</si>
  <si>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</si>
  <si>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</si>
  <si>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</si>
  <si>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</si>
  <si>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</si>
  <si>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</si>
  <si>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</si>
  <si>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</si>
  <si>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</si>
  <si>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</si>
  <si>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</si>
  <si>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</si>
  <si>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</si>
  <si>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</si>
  <si>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</si>
  <si>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</si>
  <si>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</si>
  <si>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</si>
  <si>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</si>
  <si>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</si>
  <si>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</si>
  <si>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</si>
  <si>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</si>
  <si>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</si>
  <si>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</si>
  <si>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</si>
  <si>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</si>
  <si>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</si>
  <si>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</si>
  <si>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</si>
  <si>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</si>
  <si>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</si>
  <si>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</si>
  <si>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</si>
  <si>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</si>
  <si>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</si>
  <si>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</si>
  <si>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</si>
  <si>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</si>
  <si>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</si>
  <si>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</si>
  <si>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</si>
  <si>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</si>
  <si>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</si>
  <si>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</si>
  <si>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</si>
  <si>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</si>
  <si>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</si>
  <si>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</si>
  <si>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</si>
  <si>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</si>
  <si>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</si>
  <si>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</si>
  <si>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</si>
  <si>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</si>
  <si>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</si>
  <si>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</si>
  <si>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</si>
  <si>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</si>
  <si>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</si>
  <si>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</si>
  <si>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</si>
  <si>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</si>
  <si>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</si>
  <si>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</si>
  <si>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</si>
  <si>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</si>
  <si>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</si>
  <si>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</si>
  <si>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</si>
  <si>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</si>
  <si>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</si>
  <si>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</si>
  <si>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</si>
  <si>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</si>
  <si>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</si>
  <si>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</si>
  <si>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</si>
  <si>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</si>
  <si>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</si>
  <si>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</si>
  <si>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</si>
  <si>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</si>
  <si>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</si>
  <si>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</si>
  <si>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</si>
  <si>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</si>
  <si>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</si>
  <si>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</si>
  <si>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</si>
  <si>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</si>
  <si>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</si>
  <si>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</si>
  <si>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</si>
  <si>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</si>
  <si>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</si>
  <si>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</si>
  <si>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</si>
  <si>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</si>
  <si>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</si>
  <si>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</si>
  <si>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</si>
  <si>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</si>
  <si>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</si>
  <si>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</si>
  <si>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</si>
  <si>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</si>
  <si>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</si>
  <si>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</si>
  <si>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</si>
  <si>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</si>
  <si>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</si>
  <si>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</si>
  <si>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</si>
  <si>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</si>
  <si>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</si>
  <si>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</si>
  <si>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</si>
  <si>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</si>
  <si>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</si>
  <si>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</si>
  <si>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</si>
  <si>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</si>
  <si>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</si>
  <si>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</si>
  <si>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</si>
  <si>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</si>
  <si>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</si>
  <si>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</si>
  <si>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</si>
  <si>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</si>
  <si>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</si>
  <si>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</si>
  <si>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</si>
  <si>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</si>
  <si>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</si>
  <si>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</si>
  <si>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</si>
  <si>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</si>
  <si>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</si>
  <si>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</si>
  <si>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</si>
  <si>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</si>
  <si>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</si>
  <si>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</si>
  <si>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</si>
  <si>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</si>
  <si>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</si>
  <si>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</si>
  <si>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</si>
  <si>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</si>
  <si>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</si>
  <si>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</si>
  <si>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</si>
  <si>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</si>
  <si>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</si>
  <si>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</si>
  <si>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</si>
  <si>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</si>
  <si>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</si>
  <si>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</si>
  <si>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</si>
  <si>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</si>
  <si>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</si>
  <si>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</si>
  <si>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</si>
  <si>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</si>
  <si>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</si>
  <si>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</si>
  <si>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</si>
  <si>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</si>
  <si>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</si>
  <si>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</si>
  <si>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</si>
  <si>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</si>
  <si>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</si>
  <si>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</si>
  <si>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</si>
  <si>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</si>
  <si>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</si>
  <si>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</si>
  <si>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</si>
  <si>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</si>
  <si>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</si>
  <si>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</si>
  <si>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</si>
  <si>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</si>
  <si>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</si>
  <si>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</si>
  <si>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</si>
  <si>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</si>
  <si>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</si>
  <si>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</si>
  <si>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</si>
  <si>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</si>
  <si>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</si>
  <si>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</si>
  <si>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</si>
  <si>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</si>
  <si>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</si>
  <si>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</si>
  <si>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</si>
  <si>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</si>
  <si>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</si>
  <si>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</si>
  <si>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</si>
  <si>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</si>
  <si>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</si>
  <si>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</si>
  <si>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</si>
  <si>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</si>
  <si>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</si>
  <si>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</si>
  <si>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</si>
  <si>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</si>
  <si>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</si>
  <si>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</si>
  <si>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</si>
  <si>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</si>
  <si>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</si>
  <si>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</si>
  <si>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</si>
  <si>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</si>
  <si>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</si>
  <si>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</si>
  <si>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</si>
  <si>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</si>
  <si>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</si>
  <si>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</si>
  <si>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</si>
  <si>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</si>
  <si>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</si>
  <si>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</si>
  <si>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</si>
  <si>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</si>
  <si>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</si>
  <si>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</si>
  <si>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</si>
  <si>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</si>
  <si>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</si>
  <si>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</si>
  <si>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</si>
  <si>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</si>
  <si>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</si>
  <si>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</si>
  <si>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</si>
  <si>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</si>
  <si>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</si>
  <si>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</si>
  <si>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</si>
  <si>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</si>
  <si>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</si>
  <si>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</si>
  <si>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</si>
  <si>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</si>
  <si>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</si>
  <si>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</si>
  <si>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</si>
  <si>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</si>
  <si>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</si>
  <si>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</si>
  <si>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</si>
  <si>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</si>
  <si>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</si>
  <si>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</si>
  <si>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</si>
  <si>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</si>
  <si>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</si>
  <si>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</si>
  <si>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</si>
  <si>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</si>
  <si>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</si>
  <si>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</si>
  <si>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</si>
  <si>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</si>
  <si>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</si>
  <si>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</si>
  <si>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</si>
  <si>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</si>
  <si>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</si>
  <si>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</si>
  <si>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</si>
  <si>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</si>
  <si>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</si>
  <si>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</si>
  <si>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</si>
  <si>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</si>
  <si>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</si>
  <si>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</si>
  <si>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</si>
  <si>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</si>
  <si>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</si>
  <si>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</si>
  <si>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</si>
  <si>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</si>
  <si>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</si>
  <si>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</si>
  <si>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</si>
  <si>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</si>
  <si>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</si>
  <si>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</si>
  <si>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</si>
  <si>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</si>
  <si>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</si>
  <si>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</si>
  <si>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</si>
  <si>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</si>
  <si>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</si>
  <si>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</si>
  <si>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</si>
  <si>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</si>
  <si>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</si>
  <si>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</si>
  <si>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</si>
  <si>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</si>
  <si>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</si>
  <si>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</si>
  <si>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</si>
  <si>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</si>
  <si>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</si>
  <si>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</si>
  <si>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</si>
  <si>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</si>
  <si>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</si>
  <si>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</si>
  <si>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</si>
  <si>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</si>
  <si>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</si>
  <si>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</si>
  <si>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</si>
  <si>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</si>
  <si>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</si>
  <si>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</si>
  <si>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</si>
  <si>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</si>
  <si>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</si>
  <si>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</si>
  <si>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</si>
  <si>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</si>
  <si>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</si>
  <si>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</si>
  <si>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</si>
  <si>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</si>
  <si>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</si>
  <si>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</si>
  <si>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</si>
  <si>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</si>
  <si>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</si>
  <si>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</si>
  <si>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</si>
  <si>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</si>
  <si>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</si>
  <si>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</si>
  <si>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</si>
  <si>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</si>
  <si>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</si>
  <si>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</si>
  <si>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</si>
  <si>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</si>
  <si>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</si>
  <si>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</si>
  <si>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</si>
  <si>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</si>
  <si>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</si>
  <si>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</si>
  <si>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</si>
  <si>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</si>
  <si>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</si>
  <si>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</si>
  <si>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</si>
  <si>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</si>
  <si>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</si>
  <si>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</si>
  <si>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</si>
  <si>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</si>
  <si>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</si>
  <si>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</si>
  <si>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</si>
  <si>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</si>
  <si>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</si>
  <si>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</si>
  <si>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</si>
  <si>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</si>
  <si>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</si>
  <si>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</si>
  <si>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</si>
  <si>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</si>
  <si>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</si>
  <si>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</si>
  <si>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</si>
  <si>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</si>
  <si>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</si>
  <si>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</si>
  <si>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</si>
  <si>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</si>
  <si>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</si>
  <si>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</si>
  <si>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</si>
  <si>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</si>
  <si>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</si>
  <si>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</si>
  <si>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</si>
  <si>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</si>
  <si>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</si>
  <si>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</si>
  <si>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</si>
  <si>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</si>
  <si>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</si>
  <si>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</si>
  <si>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</si>
  <si>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</si>
  <si>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</si>
  <si>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</si>
  <si>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</si>
  <si>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</si>
  <si>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</si>
  <si>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</si>
  <si>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</si>
  <si>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</si>
  <si>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</si>
  <si>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</si>
  <si>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</si>
  <si>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</si>
  <si>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</si>
  <si>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</si>
  <si>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</si>
  <si>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</si>
  <si>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</si>
  <si>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</si>
  <si>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</si>
  <si>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</si>
  <si>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</si>
  <si>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</si>
  <si>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</si>
  <si>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</si>
  <si>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</si>
  <si>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</si>
  <si>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</si>
  <si>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</si>
  <si>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</si>
  <si>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</si>
  <si>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</si>
  <si>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</si>
  <si>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</si>
  <si>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</si>
  <si>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</si>
  <si>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</si>
  <si>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</si>
  <si>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</si>
  <si>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</si>
  <si>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</si>
  <si>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</si>
  <si>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</si>
  <si>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</si>
  <si>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</si>
  <si>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</si>
  <si>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</si>
  <si>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</si>
  <si>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</si>
  <si>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</si>
  <si>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</si>
  <si>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</si>
  <si>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</si>
  <si>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</si>
  <si>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</si>
  <si>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</si>
  <si>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</si>
  <si>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</si>
  <si>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</si>
  <si>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</si>
  <si>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</si>
  <si>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</si>
  <si>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</si>
  <si>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</si>
  <si>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</si>
  <si>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</si>
  <si>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</si>
  <si>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</si>
  <si>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</si>
  <si>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</si>
  <si>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</si>
  <si>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</si>
  <si>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</si>
  <si>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</si>
  <si>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</si>
  <si>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</si>
  <si>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</si>
  <si>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</si>
  <si>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</si>
  <si>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</si>
  <si>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</si>
  <si>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</si>
  <si>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</si>
  <si>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</si>
  <si>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</si>
  <si>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</si>
  <si>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</si>
  <si>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</si>
  <si>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</si>
  <si>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</si>
  <si>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</si>
  <si>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</si>
  <si>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</si>
  <si>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</si>
  <si>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</si>
  <si>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</si>
  <si>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</si>
  <si>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</si>
  <si>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</si>
  <si>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</si>
  <si>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</si>
  <si>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</si>
  <si>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</si>
  <si>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</si>
  <si>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</si>
  <si>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</si>
  <si>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</si>
  <si>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</si>
  <si>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</si>
  <si>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</si>
  <si>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</si>
  <si>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</si>
  <si>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</si>
  <si>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</si>
  <si>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</si>
  <si>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</si>
  <si>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</si>
  <si>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</si>
  <si>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</si>
  <si>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</si>
  <si>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</si>
  <si>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</si>
  <si>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</si>
  <si>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</si>
  <si>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</si>
  <si>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</si>
  <si>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</si>
  <si>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</si>
  <si>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</si>
  <si>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</si>
  <si>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</si>
  <si>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</si>
  <si>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</si>
  <si>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</si>
  <si>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</si>
  <si>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</si>
  <si>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</si>
  <si>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</si>
  <si>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</si>
  <si>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</si>
  <si>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</si>
  <si>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</si>
  <si>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</si>
  <si>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</si>
  <si>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</si>
  <si>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</si>
  <si>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</si>
  <si>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</si>
  <si>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</si>
  <si>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</si>
  <si>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</si>
  <si>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</si>
  <si>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</si>
  <si>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</si>
  <si>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</si>
  <si>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</si>
  <si>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</si>
  <si>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</si>
  <si>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</si>
  <si>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</si>
  <si>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</si>
  <si>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</si>
  <si>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</si>
  <si>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</si>
  <si>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</si>
  <si>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</si>
  <si>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</si>
  <si>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</si>
  <si>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</si>
  <si>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</si>
  <si>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</si>
  <si>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</si>
  <si>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</si>
  <si>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</si>
  <si>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</si>
  <si>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</si>
  <si>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</si>
  <si>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</si>
  <si>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</si>
  <si>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</si>
  <si>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</si>
  <si>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</si>
  <si>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</si>
  <si>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</si>
  <si>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</si>
  <si>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</si>
  <si>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</si>
  <si>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</si>
  <si>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</si>
  <si>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</si>
  <si>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</si>
  <si>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</si>
  <si>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</si>
  <si>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</si>
  <si>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</si>
  <si>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</si>
  <si>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</si>
  <si>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</si>
  <si>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</si>
  <si>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</si>
  <si>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</si>
  <si>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</si>
  <si>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</si>
  <si>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</si>
  <si>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</si>
  <si>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</si>
  <si>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</si>
  <si>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</si>
  <si>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</si>
  <si>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</si>
  <si>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</si>
  <si>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</si>
  <si>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</si>
  <si>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</si>
  <si>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</si>
  <si>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</si>
  <si>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</si>
  <si>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</si>
  <si>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</si>
  <si>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</si>
  <si>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</si>
  <si>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</si>
  <si>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</si>
  <si>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</si>
  <si>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</si>
  <si>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</si>
  <si>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</si>
  <si>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</si>
  <si>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</si>
  <si>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</si>
  <si>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</si>
  <si>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</si>
  <si>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</si>
  <si>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</si>
  <si>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</si>
  <si>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</si>
  <si>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</si>
  <si>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</si>
  <si>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</si>
  <si>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</si>
  <si>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</si>
  <si>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</si>
  <si>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</si>
  <si>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</si>
  <si>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</si>
  <si>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</si>
  <si>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</si>
  <si>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</si>
  <si>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</si>
  <si>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</si>
  <si>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</si>
  <si>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</si>
  <si>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</si>
  <si>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</si>
  <si>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</si>
  <si>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</si>
  <si>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</si>
  <si>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</si>
  <si>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</si>
  <si>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</si>
  <si>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</si>
  <si>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</si>
  <si>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</si>
  <si>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</si>
  <si>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</si>
  <si>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</si>
  <si>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</si>
  <si>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</si>
  <si>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</si>
  <si>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</si>
  <si>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</si>
  <si>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</si>
  <si>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</si>
  <si>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</si>
  <si>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</si>
  <si>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</si>
  <si>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</si>
  <si>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</si>
  <si>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</si>
  <si>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</si>
  <si>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</si>
  <si>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</si>
  <si>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</si>
  <si>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</si>
  <si>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</si>
  <si>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</si>
  <si>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</si>
  <si>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</si>
  <si>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</si>
  <si>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</si>
  <si>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</si>
  <si>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</si>
  <si>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</si>
  <si>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</si>
  <si>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</si>
  <si>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</si>
  <si>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</si>
  <si>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</si>
  <si>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</si>
  <si>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</si>
  <si>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</si>
  <si>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</si>
  <si>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</si>
  <si>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</si>
  <si>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</si>
  <si>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</si>
  <si>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</si>
  <si>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</si>
  <si>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</si>
  <si>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</si>
  <si>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</si>
  <si>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</si>
  <si>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</si>
  <si>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</si>
  <si>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</si>
  <si>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</si>
  <si>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</si>
  <si>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</si>
  <si>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</si>
  <si>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</si>
  <si>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</si>
  <si>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</si>
  <si>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</si>
  <si>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</si>
  <si>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</si>
  <si>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</si>
  <si>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</si>
  <si>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</si>
  <si>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</si>
  <si>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</si>
  <si>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</si>
  <si>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</si>
  <si>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</si>
  <si>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</si>
  <si>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</si>
  <si>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</si>
  <si>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</si>
  <si>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</si>
  <si>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</si>
  <si>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</si>
  <si>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</si>
  <si>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</si>
  <si>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</si>
  <si>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</si>
  <si>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</si>
  <si>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</si>
  <si>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</si>
  <si>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</si>
  <si>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</si>
  <si>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</si>
  <si>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</si>
  <si>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</si>
  <si>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</si>
  <si>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</si>
  <si>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</si>
  <si>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</si>
  <si>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</si>
  <si>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</si>
  <si>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</si>
  <si>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</si>
  <si>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</si>
  <si>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</si>
  <si>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</si>
  <si>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</si>
  <si>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</si>
  <si>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</si>
  <si>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</si>
  <si>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</si>
  <si>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</si>
  <si>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</si>
  <si>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</si>
  <si>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</si>
  <si>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</si>
  <si>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</si>
  <si>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</si>
  <si>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</si>
  <si>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</si>
  <si>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</si>
  <si>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</si>
  <si>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</si>
  <si>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</si>
  <si>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</si>
  <si>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</si>
  <si>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</si>
  <si>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</si>
  <si>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</si>
  <si>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</si>
  <si>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</si>
  <si>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</si>
  <si>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</si>
  <si>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</si>
  <si>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</si>
  <si>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</si>
  <si>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</si>
  <si>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</si>
  <si>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</si>
  <si>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</si>
  <si>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</si>
  <si>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</si>
  <si>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</si>
  <si>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</si>
  <si>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</si>
  <si>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</si>
  <si>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</si>
  <si>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</si>
  <si>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</si>
  <si>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</si>
  <si>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</si>
  <si>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</si>
  <si>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</si>
  <si>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</si>
  <si>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</si>
  <si>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</si>
  <si>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</si>
  <si>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</si>
  <si>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</si>
  <si>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</si>
  <si>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</si>
  <si>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</si>
  <si>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</si>
  <si>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</si>
  <si>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</si>
  <si>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</si>
  <si>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</si>
  <si>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</si>
  <si>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</si>
  <si>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</si>
  <si>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</si>
  <si>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</si>
  <si>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</si>
  <si>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</si>
  <si>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</si>
  <si>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</si>
  <si>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</si>
  <si>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</si>
  <si>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</si>
  <si>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</si>
  <si>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</si>
  <si>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</si>
  <si>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</si>
  <si>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</si>
  <si>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</si>
  <si>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</si>
  <si>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</si>
  <si>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</si>
  <si>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</si>
  <si>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</si>
  <si>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</si>
  <si>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</si>
  <si>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</si>
  <si>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</si>
  <si>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</si>
  <si>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</si>
  <si>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</si>
  <si>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</si>
  <si>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</si>
  <si>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</si>
  <si>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</si>
  <si>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</si>
  <si>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</si>
  <si>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</si>
  <si>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</si>
  <si>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</si>
  <si>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</si>
  <si>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</si>
  <si>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</si>
  <si>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</si>
  <si>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</si>
  <si>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</si>
  <si>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</si>
  <si>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</si>
  <si>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</si>
  <si>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</si>
  <si>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</si>
  <si>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</si>
  <si>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</si>
  <si>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</si>
  <si>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</si>
  <si>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</si>
  <si>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</si>
  <si>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</si>
  <si>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</si>
  <si>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</si>
  <si>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</si>
  <si>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</si>
  <si>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</si>
  <si>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</si>
  <si>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</si>
  <si>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</si>
  <si>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</si>
  <si>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</si>
  <si>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</si>
  <si>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</si>
  <si>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</si>
  <si>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</si>
  <si>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</si>
  <si>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</si>
  <si>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</si>
  <si>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</si>
  <si>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</si>
  <si>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</si>
  <si>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</si>
  <si>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</si>
  <si>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</si>
  <si>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</si>
  <si>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</si>
  <si>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</si>
  <si>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</si>
  <si>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</si>
  <si>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</si>
  <si>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</si>
  <si>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</si>
  <si>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</si>
  <si>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</si>
  <si>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</si>
  <si>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</si>
  <si>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</si>
  <si>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</si>
  <si>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</si>
  <si>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</si>
  <si>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</si>
  <si>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</si>
  <si>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</si>
  <si>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</si>
  <si>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</si>
  <si>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</si>
  <si>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</si>
  <si>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</si>
  <si>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</si>
  <si>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</si>
  <si>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</si>
  <si>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</si>
  <si>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</si>
  <si>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</si>
  <si>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</si>
  <si>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</si>
  <si>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</si>
  <si>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</si>
  <si>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</si>
  <si>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</si>
  <si>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</si>
  <si>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</si>
  <si>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</si>
  <si>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</si>
  <si>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</si>
  <si>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</si>
  <si>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</si>
  <si>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</si>
  <si>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</si>
  <si>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</si>
  <si>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</si>
  <si>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</si>
  <si>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</si>
  <si>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</si>
  <si>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</si>
  <si>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</si>
  <si>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</si>
  <si>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</si>
  <si>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</si>
  <si>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</si>
  <si>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</si>
  <si>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</si>
  <si>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</si>
  <si>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</si>
  <si>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</si>
  <si>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</si>
  <si>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</si>
  <si>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</si>
  <si>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</si>
  <si>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</si>
  <si>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</si>
  <si>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</si>
  <si>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</si>
  <si>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</si>
  <si>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</si>
  <si>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</si>
  <si>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</si>
  <si>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</si>
  <si>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</si>
  <si>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</si>
  <si>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</si>
  <si>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</si>
  <si>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</si>
  <si>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</si>
  <si>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</si>
  <si>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</si>
  <si>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</si>
  <si>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</si>
  <si>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</si>
  <si>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</si>
  <si>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</si>
  <si>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</si>
  <si>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</si>
  <si>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</si>
  <si>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</si>
  <si>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</si>
  <si>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</si>
  <si>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</si>
  <si>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</si>
  <si>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</si>
  <si>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</si>
  <si>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</si>
  <si>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</si>
  <si>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</si>
  <si>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</si>
  <si>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</si>
  <si>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</si>
  <si>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</si>
  <si>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</si>
  <si>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</si>
  <si>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</si>
  <si>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</si>
  <si>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</si>
  <si>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</si>
  <si>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</si>
  <si>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</si>
  <si>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</si>
  <si>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</si>
  <si>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</si>
  <si>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</si>
  <si>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</si>
  <si>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</si>
  <si>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</si>
  <si>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</si>
  <si>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</si>
  <si>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</si>
  <si>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</si>
  <si>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</si>
  <si>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</si>
  <si>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</si>
  <si>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</si>
  <si>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</si>
  <si>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</si>
  <si>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</si>
  <si>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</si>
  <si>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</si>
  <si>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</si>
  <si>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</si>
  <si>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</si>
  <si>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</si>
  <si>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</si>
  <si>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</si>
  <si>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</si>
  <si>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</si>
  <si>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</si>
  <si>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</si>
  <si>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</si>
  <si>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</si>
  <si>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</si>
  <si>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</si>
  <si>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</si>
  <si>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</si>
  <si>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</si>
  <si>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</si>
  <si>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</si>
  <si>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</si>
  <si>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</si>
  <si>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</si>
  <si>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</si>
  <si>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</si>
  <si>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</si>
  <si>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</si>
  <si>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</si>
  <si>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</si>
  <si>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</si>
  <si>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</si>
  <si>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</si>
  <si>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</si>
  <si>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</si>
  <si>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</si>
  <si>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</si>
  <si>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</si>
  <si>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</si>
  <si>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</si>
  <si>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</si>
  <si>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</si>
  <si>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</si>
  <si>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</si>
  <si>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</si>
  <si>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</si>
  <si>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</si>
  <si>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</si>
  <si>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</si>
  <si>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</si>
  <si>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</si>
  <si>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</si>
  <si>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</si>
  <si>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</si>
  <si>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</si>
  <si>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</si>
  <si>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</si>
  <si>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</si>
  <si>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</si>
  <si>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</si>
  <si>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</si>
  <si>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</si>
  <si>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</si>
  <si>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</si>
  <si>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</si>
  <si>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</si>
  <si>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</si>
  <si>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</si>
  <si>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</si>
  <si>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</si>
  <si>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</si>
  <si>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</si>
  <si>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</si>
  <si>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</si>
  <si>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</si>
  <si>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</si>
  <si>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</si>
  <si>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</si>
  <si>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</si>
  <si>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</si>
  <si>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</si>
  <si>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</si>
  <si>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</si>
  <si>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</si>
  <si>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</si>
  <si>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</si>
  <si>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</si>
  <si>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</si>
  <si>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</si>
  <si>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</si>
  <si>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</si>
  <si>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</si>
  <si>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</si>
  <si>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</si>
  <si>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</si>
  <si>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</si>
  <si>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</si>
  <si>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</si>
  <si>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</si>
  <si>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</si>
  <si>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</si>
  <si>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</si>
  <si>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</si>
  <si>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</si>
  <si>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</si>
  <si>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</si>
  <si>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</si>
  <si>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</si>
  <si>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</si>
  <si>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</si>
  <si>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</si>
  <si>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</si>
  <si>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</si>
  <si>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</si>
  <si>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</si>
  <si>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</si>
  <si>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</si>
  <si>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</si>
  <si>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</si>
  <si>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</si>
  <si>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</si>
  <si>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</si>
  <si>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</si>
  <si>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</si>
  <si>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</si>
  <si>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</si>
  <si>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</si>
  <si>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</si>
  <si>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</si>
  <si>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</si>
  <si>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</si>
  <si>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</si>
  <si>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</si>
  <si>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</si>
  <si>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</si>
  <si>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</si>
  <si>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</si>
  <si>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</si>
  <si>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</si>
  <si>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</si>
  <si>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</si>
  <si>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</si>
  <si>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</si>
  <si>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</si>
  <si>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</si>
  <si>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</si>
  <si>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</si>
  <si>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</si>
  <si>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</si>
  <si>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</si>
  <si>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</si>
  <si>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</si>
  <si>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</si>
  <si>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</si>
  <si>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</si>
  <si>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</si>
  <si>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</si>
  <si>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</si>
  <si>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</si>
  <si>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</si>
  <si>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</si>
  <si>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</si>
  <si>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</si>
  <si>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</si>
  <si>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</si>
  <si>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</si>
  <si>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</si>
  <si>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</si>
  <si>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</si>
  <si>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</si>
  <si>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</si>
  <si>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</si>
  <si>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</si>
  <si>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</si>
  <si>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</si>
  <si>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</si>
  <si>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</si>
  <si>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</si>
  <si>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</si>
  <si>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</si>
  <si>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</si>
  <si>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</si>
  <si>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</si>
  <si>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</si>
  <si>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</si>
  <si>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</si>
  <si>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</si>
  <si>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</si>
  <si>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</si>
  <si>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</si>
  <si>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</si>
  <si>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</si>
  <si>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</si>
  <si>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</si>
  <si>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</si>
  <si>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</si>
  <si>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</si>
  <si>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</si>
  <si>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</si>
  <si>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</si>
  <si>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</si>
  <si>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</si>
  <si>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</si>
  <si>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</si>
  <si>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</si>
  <si>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</si>
  <si>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</si>
  <si>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</si>
  <si>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</si>
  <si>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</si>
  <si>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</si>
  <si>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</si>
  <si>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</si>
  <si>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</si>
  <si>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</si>
  <si>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</si>
  <si>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</si>
  <si>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</si>
  <si>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</si>
  <si>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</si>
  <si>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</si>
  <si>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</si>
  <si>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</si>
  <si>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</si>
  <si>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</si>
  <si>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</si>
  <si>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</si>
  <si>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</si>
  <si>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</si>
  <si>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</si>
  <si>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</si>
  <si>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</si>
  <si>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</si>
  <si>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</si>
  <si>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</si>
  <si>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</si>
  <si>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</si>
  <si>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</si>
  <si>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</si>
  <si>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</si>
  <si>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</si>
  <si>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</si>
  <si>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</si>
  <si>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</si>
  <si>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</si>
  <si>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</si>
  <si>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</si>
  <si>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</si>
  <si>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</si>
  <si>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</si>
  <si>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</si>
  <si>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</si>
  <si>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</si>
  <si>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</si>
  <si>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</si>
  <si>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</si>
  <si>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</si>
  <si>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</si>
  <si>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</si>
  <si>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</si>
  <si>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</si>
  <si>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</si>
  <si>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</si>
  <si>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</si>
  <si>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</si>
  <si>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</si>
  <si>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</si>
  <si>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</si>
  <si>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</si>
  <si>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</si>
  <si>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</si>
  <si>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</si>
  <si>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</si>
  <si>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</si>
  <si>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</si>
  <si>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</si>
  <si>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</si>
  <si>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</si>
  <si>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</si>
  <si>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</si>
  <si>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</si>
  <si>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</si>
  <si>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</si>
  <si>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</si>
  <si>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</si>
  <si>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</si>
  <si>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</si>
  <si>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</si>
  <si>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</si>
  <si>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</si>
  <si>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</si>
  <si>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</si>
  <si>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</si>
  <si>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</si>
  <si>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</si>
  <si>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</si>
  <si>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</si>
  <si>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</si>
  <si>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</si>
  <si>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</si>
  <si>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</si>
  <si>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</si>
  <si>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</si>
  <si>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</si>
  <si>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</si>
  <si>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</si>
  <si>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</si>
  <si>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</si>
  <si>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</si>
  <si>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</si>
  <si>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</si>
  <si>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</si>
  <si>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</si>
  <si>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</si>
  <si>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</si>
  <si>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</si>
  <si>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</si>
  <si>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</si>
  <si>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</si>
  <si>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</si>
  <si>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</si>
  <si>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</si>
  <si>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</si>
  <si>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</si>
  <si>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</si>
  <si>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</si>
  <si>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</si>
  <si>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</si>
  <si>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</si>
  <si>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</si>
  <si>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</si>
  <si>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</si>
  <si>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</si>
  <si>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</si>
  <si>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</si>
  <si>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</si>
  <si>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</si>
  <si>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</si>
  <si>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</si>
  <si>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</si>
  <si>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</si>
  <si>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</si>
  <si>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</si>
  <si>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</si>
  <si>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</si>
  <si>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</si>
  <si>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</si>
  <si>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</si>
  <si>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</si>
  <si>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</si>
  <si>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</si>
  <si>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</si>
  <si>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</si>
  <si>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</si>
  <si>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</si>
  <si>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</si>
  <si>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</si>
  <si>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</si>
  <si>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</si>
  <si>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</si>
  <si>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</si>
  <si>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</si>
  <si>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</si>
  <si>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</si>
  <si>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</si>
  <si>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</si>
  <si>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</si>
  <si>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</si>
  <si>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</si>
  <si>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</si>
  <si>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</si>
  <si>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</si>
  <si>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</si>
  <si>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</si>
  <si>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</si>
  <si>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</si>
  <si>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</si>
  <si>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</si>
  <si>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</si>
  <si>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</si>
  <si>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</si>
  <si>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</si>
  <si>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</si>
  <si>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</si>
  <si>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</si>
  <si>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</si>
  <si>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</si>
  <si>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</si>
  <si>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</si>
  <si>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</si>
  <si>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</si>
  <si>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</si>
  <si>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</si>
  <si>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</si>
  <si>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</si>
  <si>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</si>
  <si>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</si>
  <si>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</si>
  <si>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</si>
  <si>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</si>
  <si>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</si>
  <si>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</si>
  <si>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</si>
  <si>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</si>
  <si>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</si>
  <si>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</si>
  <si>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</si>
  <si>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</si>
  <si>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</si>
  <si>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</si>
  <si>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</si>
  <si>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</si>
  <si>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</si>
  <si>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</si>
  <si>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</si>
  <si>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</si>
  <si>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</si>
  <si>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</si>
  <si>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</si>
  <si>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</si>
  <si>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</si>
  <si>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</si>
  <si>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</si>
  <si>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</si>
  <si>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</si>
  <si>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</si>
  <si>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</si>
  <si>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</si>
  <si>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</si>
  <si>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</si>
  <si>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</si>
  <si>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</si>
  <si>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</si>
  <si>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</si>
  <si>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</si>
  <si>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</si>
  <si>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</si>
  <si>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</si>
  <si>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</si>
  <si>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</si>
  <si>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</si>
  <si>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</si>
  <si>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</si>
  <si>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</si>
  <si>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</si>
  <si>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</si>
  <si>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</si>
  <si>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</si>
  <si>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</si>
  <si>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</si>
  <si>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</si>
  <si>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</si>
  <si>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</si>
  <si>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</si>
  <si>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</si>
  <si>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</si>
  <si>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</si>
  <si>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</si>
  <si>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</si>
  <si>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</si>
  <si>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</si>
  <si>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</si>
  <si>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</si>
  <si>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</si>
  <si>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</si>
  <si>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</si>
  <si>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</si>
  <si>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</si>
  <si>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</si>
  <si>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</si>
  <si>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</si>
  <si>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</si>
  <si>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</si>
  <si>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</si>
  <si>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</si>
  <si>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</si>
  <si>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</si>
  <si>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</si>
  <si>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</si>
  <si>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</si>
  <si>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</si>
  <si>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</si>
  <si>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</si>
  <si>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</si>
  <si>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</si>
  <si>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</si>
  <si>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</si>
  <si>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</si>
  <si>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</si>
  <si>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</si>
  <si>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</si>
  <si>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</si>
  <si>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</si>
  <si>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</si>
  <si>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</si>
  <si>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</si>
  <si>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</si>
  <si>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</si>
  <si>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</si>
  <si>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</si>
  <si>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</si>
  <si>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</si>
  <si>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</si>
  <si>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</si>
  <si>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</si>
  <si>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</si>
  <si>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</si>
  <si>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</si>
  <si>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</si>
  <si>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</si>
  <si>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</si>
  <si>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</si>
  <si>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</si>
  <si>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</si>
  <si>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</si>
  <si>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</si>
  <si>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</si>
  <si>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</si>
  <si>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</si>
  <si>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</si>
  <si>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</si>
  <si>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</si>
  <si>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</si>
  <si>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</si>
  <si>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</si>
  <si>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</si>
  <si>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</si>
  <si>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</si>
  <si>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</si>
  <si>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</si>
  <si>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</si>
  <si>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</si>
  <si>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</si>
  <si>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</si>
  <si>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</si>
  <si>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</si>
  <si>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</si>
  <si>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</si>
  <si>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</si>
  <si>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</si>
  <si>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</si>
  <si>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</si>
  <si>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</si>
  <si>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</si>
  <si>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</si>
  <si>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</si>
  <si>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</si>
  <si>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</si>
  <si>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</si>
  <si>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</si>
  <si>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</si>
  <si>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</si>
  <si>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</si>
  <si>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</si>
  <si>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</si>
  <si>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</si>
  <si>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</si>
  <si>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</si>
  <si>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</si>
  <si>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</si>
  <si>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</si>
  <si>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</si>
  <si>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</si>
  <si>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</si>
  <si>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</si>
  <si>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</si>
  <si>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</si>
  <si>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</si>
  <si>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</si>
  <si>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</si>
  <si>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</si>
  <si>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</si>
  <si>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</si>
  <si>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</si>
  <si>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</si>
  <si>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</si>
  <si>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</si>
  <si>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</si>
  <si>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</si>
  <si>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</si>
  <si>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</si>
  <si>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</si>
  <si>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</si>
  <si>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</si>
  <si>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</si>
  <si>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</si>
  <si>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</si>
  <si>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</si>
  <si>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</si>
  <si>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</si>
  <si>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</si>
  <si>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</si>
  <si>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</si>
  <si>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</si>
  <si>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</si>
  <si>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</si>
  <si>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</si>
  <si>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</si>
  <si>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</si>
  <si>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</si>
  <si>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</si>
  <si>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</si>
  <si>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</si>
  <si>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</si>
  <si>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</si>
  <si>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</si>
  <si>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</si>
  <si>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</si>
  <si>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</si>
  <si>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</si>
  <si>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</si>
  <si>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</si>
  <si>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</si>
  <si>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</si>
  <si>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</si>
  <si>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</si>
  <si>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</si>
  <si>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</si>
  <si>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</si>
  <si>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</si>
  <si>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</si>
  <si>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</si>
  <si>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</si>
  <si>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</si>
  <si>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</si>
  <si>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</si>
  <si>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</si>
  <si>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</si>
  <si>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</si>
  <si>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</si>
  <si>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</si>
  <si>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</si>
  <si>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</si>
  <si>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</si>
  <si>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</si>
  <si>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</si>
  <si>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</si>
  <si>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</si>
  <si>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</si>
  <si>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</si>
  <si>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</si>
  <si>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</si>
  <si>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</si>
  <si>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</si>
  <si>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</si>
  <si>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</si>
  <si>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</si>
  <si>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</si>
  <si>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</si>
  <si>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</si>
  <si>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</si>
  <si>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</si>
  <si>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</si>
  <si>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</si>
  <si>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</si>
  <si>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</si>
  <si>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</si>
  <si>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</si>
  <si>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</si>
  <si>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</si>
  <si>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</si>
  <si>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</si>
  <si>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</si>
  <si>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</si>
  <si>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</si>
  <si>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</si>
  <si>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</si>
  <si>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</si>
  <si>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</si>
  <si>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</si>
  <si>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</si>
  <si>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</si>
  <si>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</si>
  <si>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</si>
  <si>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</si>
  <si>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</si>
  <si>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</si>
  <si>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</si>
  <si>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</si>
  <si>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</si>
  <si>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</si>
  <si>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</si>
  <si>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</si>
  <si>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</si>
  <si>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</si>
  <si>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</si>
  <si>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</si>
  <si>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</si>
  <si>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</si>
  <si>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</si>
  <si>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</si>
  <si>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</si>
  <si>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</si>
  <si>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</si>
  <si>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</si>
  <si>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</si>
  <si>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</si>
  <si>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</si>
  <si>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</si>
  <si>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</si>
  <si>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</si>
  <si>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</si>
  <si>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</si>
  <si>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</si>
  <si>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</si>
  <si>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</si>
  <si>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</si>
  <si>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</si>
  <si>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</si>
  <si>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</si>
  <si>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</si>
  <si>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</si>
  <si>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</si>
  <si>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</si>
  <si>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</si>
  <si>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</si>
  <si>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</si>
  <si>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</si>
  <si>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</si>
  <si>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</si>
  <si>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</si>
  <si>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</si>
  <si>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</si>
  <si>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</si>
  <si>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</si>
  <si>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</si>
  <si>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</si>
  <si>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</si>
  <si>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</si>
  <si>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</si>
  <si>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</si>
  <si>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</si>
  <si>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</si>
  <si>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</si>
  <si>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</si>
  <si>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</si>
  <si>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</si>
  <si>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</si>
  <si>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</si>
  <si>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</si>
  <si>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</si>
  <si>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</si>
  <si>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</si>
  <si>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</si>
  <si>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</si>
  <si>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</si>
  <si>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</si>
  <si>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</si>
  <si>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</si>
  <si>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</si>
  <si>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</si>
  <si>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</si>
  <si>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</si>
  <si>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</si>
  <si>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</si>
  <si>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</si>
  <si>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</si>
  <si>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</si>
  <si>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</si>
  <si>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</si>
  <si>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</si>
  <si>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</si>
  <si>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</si>
  <si>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</si>
  <si>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</si>
  <si>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</si>
  <si>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</si>
  <si>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</si>
  <si>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</si>
  <si>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</si>
  <si>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</si>
  <si>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</si>
  <si>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</si>
  <si>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</si>
  <si>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</si>
  <si>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</si>
  <si>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</si>
  <si>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</si>
  <si>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</si>
  <si>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</si>
  <si>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</si>
  <si>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</si>
  <si>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</si>
  <si>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</si>
  <si>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</si>
  <si>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</si>
  <si>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</si>
  <si>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</si>
  <si>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</si>
  <si>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</si>
  <si>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</si>
  <si>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</si>
  <si>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</si>
  <si>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</si>
  <si>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</si>
  <si>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</si>
  <si>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</si>
  <si>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</si>
  <si>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</si>
  <si>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</si>
  <si>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</si>
  <si>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</si>
  <si>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</si>
  <si>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</si>
  <si>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</si>
  <si>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</si>
  <si>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</si>
  <si>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</si>
  <si>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</si>
  <si>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</si>
  <si>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</si>
  <si>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</si>
  <si>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</si>
  <si>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</si>
  <si>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</si>
  <si>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</si>
  <si>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</si>
  <si>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</si>
  <si>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</si>
  <si>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</si>
  <si>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</si>
  <si>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</si>
  <si>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</si>
  <si>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</si>
  <si>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</si>
  <si>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</si>
  <si>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</si>
  <si>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</si>
  <si>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</si>
  <si>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</si>
  <si>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</si>
  <si>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</si>
  <si>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</si>
  <si>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</si>
  <si>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</si>
  <si>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</si>
  <si>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</si>
  <si>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</si>
  <si>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</si>
  <si>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</si>
  <si>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</si>
  <si>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</si>
  <si>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</si>
  <si>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</si>
  <si>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</si>
  <si>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</si>
  <si>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</si>
  <si>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</si>
  <si>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</si>
  <si>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</si>
  <si>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</si>
  <si>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</si>
  <si>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</si>
  <si>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</si>
  <si>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</si>
  <si>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</si>
  <si>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</si>
  <si>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</si>
  <si>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</si>
  <si>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</si>
  <si>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</si>
  <si>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</si>
  <si>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</si>
  <si>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</si>
  <si>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</si>
  <si>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</si>
  <si>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</si>
  <si>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</si>
  <si>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</si>
  <si>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</si>
  <si>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</si>
  <si>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</si>
  <si>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</si>
  <si>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</si>
  <si>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</si>
  <si>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</si>
  <si>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</si>
  <si>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</si>
  <si>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</si>
  <si>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</si>
  <si>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</si>
  <si>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</si>
  <si>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</si>
  <si>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</si>
  <si>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</si>
  <si>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</si>
  <si>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</si>
  <si>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</si>
  <si>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</si>
  <si>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</si>
  <si>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</si>
  <si>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</si>
  <si>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</si>
  <si>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</si>
  <si>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</si>
  <si>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</si>
  <si>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</si>
  <si>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</si>
  <si>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</si>
  <si>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</si>
  <si>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</si>
  <si>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</si>
  <si>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</si>
  <si>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</si>
  <si>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</si>
  <si>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</si>
  <si>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</si>
  <si>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</si>
  <si>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</si>
  <si>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</si>
  <si>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</si>
  <si>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</si>
  <si>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</si>
  <si>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</si>
  <si>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</si>
  <si>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</si>
  <si>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</si>
  <si>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</si>
  <si>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</si>
  <si>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</si>
  <si>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</si>
  <si>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</si>
  <si>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</si>
  <si>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</si>
  <si>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</si>
  <si>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</si>
  <si>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</si>
  <si>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</si>
  <si>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</si>
  <si>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</si>
  <si>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</si>
  <si>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</si>
  <si>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</si>
  <si>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</si>
  <si>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</si>
  <si>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</si>
  <si>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</si>
  <si>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</si>
  <si>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</si>
  <si>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</si>
  <si>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</si>
  <si>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</si>
  <si>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</si>
  <si>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</si>
  <si>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</si>
  <si>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</si>
  <si>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</si>
  <si>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</si>
  <si>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</si>
  <si>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</si>
  <si>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</si>
  <si>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</si>
  <si>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</si>
  <si>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</si>
  <si>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</si>
  <si>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</si>
  <si>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</si>
  <si>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</si>
  <si>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</si>
  <si>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</si>
  <si>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</si>
  <si>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</si>
  <si>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</si>
  <si>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</si>
  <si>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</si>
  <si>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</si>
  <si>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</si>
  <si>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</si>
  <si>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</si>
  <si>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</si>
  <si>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</si>
  <si>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</si>
  <si>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</si>
  <si>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</si>
  <si>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</si>
  <si>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</si>
  <si>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</si>
  <si>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</si>
  <si>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</si>
  <si>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</si>
  <si>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</si>
  <si>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</si>
  <si>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</si>
  <si>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</si>
  <si>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</si>
  <si>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</si>
  <si>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</si>
  <si>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</si>
  <si>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</si>
  <si>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</si>
  <si>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</si>
  <si>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</si>
  <si>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</si>
  <si>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</si>
  <si>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</si>
  <si>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</si>
  <si>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</si>
  <si>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</si>
  <si>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</si>
  <si>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</si>
  <si>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</si>
  <si>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</si>
  <si>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</si>
  <si>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</si>
  <si>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</si>
  <si>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</si>
  <si>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</si>
  <si>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</si>
  <si>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</si>
  <si>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</si>
  <si>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</si>
  <si>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</si>
  <si>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</si>
  <si>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</si>
  <si>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</si>
  <si>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</si>
  <si>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</si>
  <si>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</si>
  <si>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</si>
  <si>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</si>
  <si>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</si>
  <si>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</si>
  <si>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</si>
  <si>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</si>
  <si>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</si>
  <si>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</si>
  <si>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</si>
  <si>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</si>
  <si>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</si>
  <si>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</si>
  <si>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</si>
  <si>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</si>
  <si>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</si>
  <si>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</si>
  <si>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</si>
  <si>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</si>
  <si>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</si>
  <si>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</si>
  <si>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</si>
  <si>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</si>
  <si>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</si>
  <si>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</si>
  <si>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</si>
  <si>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</si>
  <si>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</si>
  <si>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</si>
  <si>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</si>
  <si>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</si>
  <si>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</si>
  <si>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</si>
  <si>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</si>
  <si>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</si>
  <si>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</si>
  <si>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</si>
  <si>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</si>
  <si>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</si>
  <si>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</si>
  <si>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</si>
  <si>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</si>
  <si>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</si>
  <si>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</si>
  <si>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</si>
  <si>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</si>
  <si>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</si>
  <si>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</si>
  <si>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</si>
  <si>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</si>
  <si>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</si>
  <si>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</si>
  <si>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</si>
  <si>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</si>
  <si>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</si>
  <si>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</si>
  <si>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</si>
  <si>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</si>
  <si>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</si>
  <si>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</si>
  <si>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</si>
  <si>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</si>
  <si>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</si>
  <si>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</si>
  <si>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</si>
  <si>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</si>
  <si>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</si>
  <si>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</si>
  <si>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</si>
  <si>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</si>
  <si>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</si>
  <si>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</si>
  <si>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</si>
  <si>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</si>
  <si>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</si>
  <si>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</si>
  <si>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</si>
  <si>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</si>
  <si>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</si>
  <si>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</si>
  <si>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</si>
  <si>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</si>
  <si>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</si>
  <si>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</si>
  <si>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</si>
  <si>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</si>
  <si>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</si>
  <si>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</si>
  <si>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</si>
  <si>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</si>
  <si>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</si>
  <si>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</si>
  <si>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</si>
  <si>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</si>
  <si>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</si>
  <si>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</si>
  <si>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</si>
  <si>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</si>
  <si>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</si>
  <si>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</si>
  <si>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</si>
  <si>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</si>
  <si>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</si>
  <si>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</si>
  <si>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</si>
  <si>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</si>
  <si>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</si>
  <si>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</si>
  <si>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</si>
  <si>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</si>
  <si>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</si>
  <si>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</si>
  <si>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</si>
  <si>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</si>
  <si>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</si>
  <si>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</si>
  <si>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</si>
  <si>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</si>
  <si>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</si>
  <si>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</si>
  <si>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</si>
  <si>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</si>
  <si>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</si>
  <si>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</si>
  <si>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</si>
  <si>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</si>
  <si>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</si>
  <si>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</si>
  <si>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</si>
  <si>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</si>
  <si>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</si>
  <si>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</si>
  <si>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</si>
  <si>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</si>
  <si>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</si>
  <si>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</si>
  <si>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</si>
  <si>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</si>
  <si>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</si>
  <si>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</si>
  <si>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</si>
  <si>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</si>
  <si>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</si>
  <si>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</si>
  <si>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</si>
  <si>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</si>
  <si>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</si>
  <si>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</si>
  <si>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</si>
  <si>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</si>
  <si>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</si>
  <si>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</si>
  <si>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</si>
  <si>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</si>
  <si>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</si>
  <si>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</si>
  <si>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</si>
  <si>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</si>
  <si>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</si>
  <si>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</si>
  <si>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</si>
  <si>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</si>
  <si>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</si>
  <si>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</si>
  <si>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</si>
  <si>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</si>
  <si>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</si>
  <si>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</si>
  <si>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</si>
  <si>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</si>
  <si>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</si>
  <si>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</si>
  <si>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</si>
  <si>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</si>
  <si>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</si>
  <si>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</si>
  <si>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</si>
  <si>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</si>
  <si>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</si>
  <si>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</si>
  <si>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</si>
  <si>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</si>
  <si>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</si>
  <si>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</si>
  <si>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</si>
  <si>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</si>
  <si>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</si>
  <si>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</si>
  <si>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</si>
  <si>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</si>
  <si>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</si>
  <si>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</si>
  <si>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</si>
  <si>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</si>
  <si>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</si>
  <si>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</si>
  <si>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</si>
  <si>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</si>
  <si>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</si>
  <si>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</si>
  <si>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</si>
  <si>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</si>
  <si>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</si>
  <si>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</si>
  <si>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</si>
  <si>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</si>
  <si>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</si>
  <si>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</si>
  <si>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</si>
  <si>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</si>
  <si>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</si>
  <si>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</si>
  <si>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</si>
  <si>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</si>
  <si>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</si>
  <si>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</si>
  <si>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</si>
  <si>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</si>
  <si>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</si>
  <si>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</si>
  <si>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</si>
  <si>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</si>
  <si>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</si>
  <si>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</si>
  <si>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</si>
  <si>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</si>
  <si>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</si>
  <si>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</si>
  <si>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</si>
  <si>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</si>
  <si>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</si>
  <si>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</si>
  <si>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</si>
  <si>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</si>
  <si>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</si>
  <si>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</si>
  <si>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</si>
  <si>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</si>
  <si>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</si>
  <si>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</si>
  <si>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</si>
  <si>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</si>
  <si>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</si>
  <si>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</si>
  <si>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</si>
  <si>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</si>
  <si>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</si>
  <si>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</si>
  <si>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</si>
  <si>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</si>
  <si>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</si>
  <si>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</si>
  <si>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</si>
  <si>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</si>
  <si>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</si>
  <si>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</si>
  <si>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</si>
  <si>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</si>
  <si>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</si>
  <si>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</si>
  <si>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</si>
  <si>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</si>
  <si>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</si>
  <si>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</si>
  <si>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</si>
  <si>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</si>
  <si>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</si>
  <si>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</si>
  <si>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</si>
  <si>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</si>
  <si>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</si>
  <si>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</si>
  <si>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</si>
  <si>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</si>
  <si>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</si>
  <si>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</si>
  <si>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</si>
  <si>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</si>
  <si>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</si>
  <si>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</si>
  <si>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</si>
  <si>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</si>
  <si>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</si>
  <si>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</si>
  <si>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</si>
  <si>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</si>
  <si>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</si>
  <si>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</si>
  <si>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</si>
  <si>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</si>
  <si>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</si>
  <si>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</si>
  <si>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</si>
  <si>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</si>
  <si>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</si>
  <si>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</si>
  <si>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</si>
  <si>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</si>
  <si>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</si>
  <si>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</si>
  <si>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</si>
  <si>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</si>
  <si>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</si>
  <si>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</si>
  <si>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</si>
  <si>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</si>
  <si>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</si>
  <si>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</si>
  <si>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</si>
  <si>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</si>
  <si>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</si>
  <si>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</si>
  <si>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</si>
  <si>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</si>
  <si>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</si>
  <si>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</si>
  <si>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</si>
  <si>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</si>
  <si>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</si>
  <si>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</si>
  <si>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</si>
  <si>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</si>
  <si>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</si>
  <si>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</si>
  <si>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</si>
  <si>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</si>
  <si>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</si>
  <si>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</si>
  <si>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</si>
  <si>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</si>
  <si>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</si>
  <si>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</si>
  <si>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</si>
  <si>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</si>
  <si>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</si>
  <si>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</si>
  <si>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</si>
  <si>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</si>
  <si>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</si>
  <si>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</si>
  <si>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</si>
  <si>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</si>
  <si>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</si>
  <si>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</si>
  <si>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</si>
  <si>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</si>
  <si>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</si>
  <si>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</si>
  <si>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</si>
  <si>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</si>
  <si>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</si>
  <si>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</si>
  <si>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</si>
  <si>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</si>
  <si>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</si>
  <si>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</si>
  <si>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</si>
  <si>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</si>
  <si>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</si>
  <si>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</si>
  <si>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</si>
  <si>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</si>
  <si>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</si>
  <si>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</si>
  <si>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</si>
  <si>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</si>
  <si>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</si>
  <si>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</si>
  <si>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</si>
  <si>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</si>
  <si>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</si>
  <si>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</si>
  <si>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</si>
  <si>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</si>
  <si>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</si>
  <si>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</si>
  <si>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</si>
  <si>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</si>
  <si>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</si>
  <si>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</si>
  <si>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</si>
  <si>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</si>
  <si>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</si>
  <si>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</si>
  <si>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</si>
  <si>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</si>
  <si>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</si>
  <si>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</si>
  <si>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</si>
  <si>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</si>
  <si>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</si>
  <si>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</si>
  <si>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</si>
  <si>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</si>
  <si>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</si>
  <si>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</si>
  <si>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</si>
  <si>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</si>
  <si>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</si>
  <si>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</si>
  <si>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</si>
  <si>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</si>
  <si>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</si>
  <si>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</si>
  <si>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</si>
  <si>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</si>
  <si>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</si>
  <si>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</si>
  <si>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</si>
  <si>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</si>
  <si>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</si>
  <si>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</si>
  <si>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</si>
  <si>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</si>
  <si>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</si>
  <si>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</si>
  <si>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</si>
  <si>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</si>
  <si>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</si>
  <si>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</si>
  <si>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</si>
  <si>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</si>
  <si>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</si>
  <si>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</si>
  <si>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</si>
  <si>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</si>
  <si>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</si>
  <si>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</si>
  <si>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</si>
  <si>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</si>
  <si>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</si>
  <si>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</si>
  <si>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</si>
  <si>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</si>
  <si>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</si>
  <si>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</si>
  <si>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</si>
  <si>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</si>
  <si>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</si>
  <si>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</si>
  <si>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</si>
  <si>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</si>
  <si>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</si>
  <si>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</si>
  <si>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</si>
  <si>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</si>
  <si>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</si>
  <si>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</si>
  <si>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</si>
  <si>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</si>
  <si>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</si>
  <si>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</si>
  <si>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</si>
  <si>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</si>
  <si>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</si>
  <si>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</si>
  <si>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</si>
  <si>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</si>
  <si>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</si>
  <si>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</si>
  <si>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</si>
  <si>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</si>
  <si>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</si>
  <si>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</si>
  <si>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</si>
  <si>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</si>
  <si>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</si>
  <si>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</si>
  <si>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</si>
  <si>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</si>
  <si>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</si>
  <si>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</si>
  <si>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</si>
  <si>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</si>
  <si>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</si>
  <si>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</si>
  <si>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</si>
  <si>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</si>
  <si>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</si>
  <si>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</si>
  <si>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</si>
  <si>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</si>
  <si>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</si>
  <si>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</si>
  <si>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</si>
  <si>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</si>
  <si>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</si>
  <si>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</si>
  <si>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</si>
  <si>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</si>
  <si>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</si>
  <si>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</si>
  <si>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</si>
  <si>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</si>
  <si>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</si>
  <si>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</si>
  <si>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</si>
  <si>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</si>
  <si>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</si>
  <si>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</si>
  <si>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</si>
  <si>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</si>
  <si>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</si>
  <si>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</si>
  <si>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</si>
  <si>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</si>
  <si>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</si>
  <si>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</si>
  <si>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</si>
  <si>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</si>
  <si>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</si>
  <si>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</si>
  <si>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</si>
  <si>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</si>
  <si>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</si>
  <si>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</si>
  <si>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</si>
  <si>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</si>
  <si>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</si>
  <si>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</si>
  <si>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</si>
  <si>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</si>
  <si>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</si>
  <si>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</si>
  <si>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</si>
  <si>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</si>
  <si>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</si>
  <si>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</si>
  <si>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</si>
  <si>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</si>
  <si>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</si>
  <si>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</si>
  <si>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</si>
  <si>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</si>
  <si>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</si>
  <si>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</si>
  <si>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</si>
  <si>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</si>
  <si>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</si>
  <si>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</si>
  <si>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</si>
  <si>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</si>
  <si>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</si>
  <si>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</si>
  <si>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</si>
  <si>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</si>
  <si>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</si>
  <si>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</si>
  <si>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</si>
  <si>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</si>
  <si>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</si>
  <si>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</si>
  <si>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</si>
  <si>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</si>
  <si>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</si>
  <si>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</si>
  <si>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</si>
  <si>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</si>
  <si>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</si>
  <si>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</si>
  <si>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</si>
  <si>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</si>
  <si>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</si>
  <si>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</si>
  <si>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</si>
  <si>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</si>
  <si>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</si>
  <si>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</si>
  <si>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</si>
  <si>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</si>
  <si>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</si>
  <si>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</si>
  <si>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</si>
  <si>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</si>
  <si>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</si>
  <si>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</si>
  <si>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</si>
  <si>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</si>
  <si>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</si>
  <si>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</si>
  <si>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</si>
  <si>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</si>
  <si>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</si>
  <si>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</si>
  <si>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</si>
  <si>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</si>
  <si>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</si>
  <si>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</si>
  <si>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</si>
  <si>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</si>
  <si>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</si>
  <si>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</si>
  <si>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</si>
  <si>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</si>
  <si>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</si>
  <si>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</si>
  <si>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</si>
  <si>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</si>
  <si>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</si>
  <si>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</si>
  <si>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</si>
  <si>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</si>
  <si>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</si>
  <si>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</si>
  <si>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</si>
  <si>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</si>
  <si>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</si>
  <si>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</si>
  <si>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</si>
  <si>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</si>
  <si>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</si>
  <si>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</si>
  <si>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</si>
  <si>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</si>
  <si>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</si>
  <si>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</si>
  <si>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</si>
  <si>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</si>
  <si>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</si>
  <si>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</si>
  <si>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</si>
  <si>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</si>
  <si>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</si>
  <si>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</si>
  <si>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</si>
  <si>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</si>
  <si>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</si>
  <si>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</si>
  <si>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</si>
  <si>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</si>
  <si>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</si>
  <si>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</si>
  <si>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</si>
  <si>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</si>
  <si>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</si>
  <si>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</si>
  <si>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</si>
  <si>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</si>
  <si>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</si>
  <si>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</si>
  <si>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</si>
  <si>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</si>
  <si>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</si>
  <si>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</si>
  <si>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</si>
  <si>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</si>
  <si>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</si>
  <si>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</si>
  <si>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</si>
  <si>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</si>
  <si>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</si>
  <si>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</si>
  <si>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</si>
  <si>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</si>
  <si>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</si>
  <si>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</si>
  <si>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</si>
  <si>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</si>
  <si>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</si>
  <si>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</si>
  <si>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</si>
  <si>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</si>
  <si>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</si>
  <si>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</si>
  <si>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</si>
  <si>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</si>
  <si>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</si>
  <si>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</si>
  <si>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</si>
  <si>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</si>
  <si>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</si>
  <si>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</si>
  <si>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</si>
  <si>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</si>
  <si>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</si>
  <si>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</si>
  <si>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</si>
  <si>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</si>
  <si>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</si>
  <si>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</si>
  <si>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</si>
  <si>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</si>
  <si>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</si>
  <si>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</si>
  <si>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</si>
  <si>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</si>
  <si>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</si>
  <si>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</si>
  <si>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</si>
  <si>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</si>
  <si>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</si>
  <si>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</si>
  <si>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</si>
  <si>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</si>
  <si>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</si>
  <si>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</si>
  <si>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</si>
  <si>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</si>
  <si>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</si>
  <si>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</si>
  <si>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</si>
  <si>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</si>
  <si>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</si>
  <si>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</si>
  <si>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</si>
  <si>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</si>
  <si>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</si>
  <si>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</si>
  <si>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</si>
  <si>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</si>
  <si>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</si>
  <si>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</si>
  <si>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</si>
  <si>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</si>
  <si>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</si>
  <si>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</si>
  <si>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</si>
  <si>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</si>
  <si>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</si>
  <si>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</si>
  <si>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</si>
  <si>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</si>
  <si>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</si>
  <si>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</si>
  <si>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</si>
  <si>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</si>
  <si>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</si>
  <si>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</si>
  <si>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</si>
  <si>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</si>
  <si>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</si>
  <si>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</si>
  <si>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</si>
  <si>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</si>
  <si>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</si>
  <si>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</si>
  <si>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</si>
  <si>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</si>
  <si>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</si>
  <si>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</si>
  <si>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</si>
  <si>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</si>
  <si>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</si>
  <si>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</si>
  <si>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</si>
  <si>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</si>
  <si>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</si>
  <si>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</si>
  <si>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</si>
  <si>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</si>
  <si>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</si>
  <si>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</si>
  <si>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</si>
  <si>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</si>
  <si>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</si>
  <si>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</si>
  <si>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</si>
  <si>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</si>
  <si>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</si>
  <si>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</si>
  <si>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</si>
  <si>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</si>
  <si>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</si>
  <si>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</si>
  <si>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</si>
  <si>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</si>
  <si>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</si>
  <si>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</si>
  <si>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</si>
  <si>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</si>
  <si>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</si>
  <si>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</si>
  <si>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</si>
  <si>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</si>
  <si>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</si>
  <si>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</si>
  <si>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</si>
  <si>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</si>
  <si>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</si>
  <si>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</si>
  <si>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</si>
  <si>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</si>
  <si>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</si>
  <si>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</si>
  <si>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</si>
  <si>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</si>
  <si>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</si>
  <si>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</si>
  <si>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</si>
  <si>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</si>
  <si>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</si>
  <si>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</si>
  <si>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</si>
  <si>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</si>
  <si>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</si>
  <si>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</si>
  <si>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</si>
  <si>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</si>
  <si>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</si>
  <si>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</si>
  <si>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</si>
  <si>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</si>
  <si>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</si>
  <si>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</si>
  <si>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</si>
  <si>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</si>
  <si>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</si>
  <si>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</si>
  <si>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</si>
  <si>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</si>
  <si>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</si>
  <si>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</si>
  <si>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</si>
  <si>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</si>
  <si>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</si>
  <si>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</si>
  <si>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</si>
  <si>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</si>
  <si>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</si>
  <si>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</si>
  <si>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</si>
  <si>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</si>
  <si>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</si>
  <si>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</si>
  <si>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</si>
  <si>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</si>
  <si>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</si>
  <si>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</si>
  <si>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</si>
  <si>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</si>
  <si>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</si>
  <si>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</si>
  <si>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</si>
  <si>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</si>
  <si>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</si>
  <si>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</si>
  <si>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</si>
  <si>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</si>
  <si>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</si>
  <si>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</si>
  <si>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</si>
  <si>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</si>
  <si>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</si>
  <si>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</si>
  <si>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</si>
  <si>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</si>
  <si>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</si>
  <si>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</si>
  <si>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</si>
  <si>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</si>
  <si>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</si>
  <si>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</si>
  <si>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</si>
  <si>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</si>
  <si>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</si>
  <si>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</si>
  <si>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</si>
  <si>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</si>
  <si>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</si>
  <si>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</si>
  <si>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</si>
  <si>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</si>
  <si>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</si>
  <si>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</si>
  <si>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</si>
  <si>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</si>
  <si>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</si>
  <si>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</si>
  <si>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</si>
  <si>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</si>
  <si>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</si>
  <si>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</si>
  <si>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</si>
  <si>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</si>
  <si>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</si>
  <si>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</si>
  <si>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</si>
  <si>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</si>
  <si>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</si>
  <si>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</si>
  <si>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</si>
  <si>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</si>
  <si>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</si>
  <si>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</si>
  <si>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</si>
  <si>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</si>
  <si>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</si>
  <si>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</si>
  <si>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</si>
  <si>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</si>
  <si>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</si>
  <si>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</si>
  <si>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</si>
  <si>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</si>
  <si>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</si>
  <si>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</si>
  <si>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</si>
  <si>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</si>
  <si>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</si>
  <si>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</si>
  <si>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</si>
  <si>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</si>
  <si>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</si>
  <si>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</si>
  <si>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</si>
  <si>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</si>
  <si>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</si>
  <si>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</si>
  <si>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</si>
  <si>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</si>
  <si>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</si>
  <si>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</si>
  <si>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</si>
  <si>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</si>
  <si>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</si>
  <si>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</si>
  <si>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</si>
  <si>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</si>
  <si>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</si>
  <si>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</si>
  <si>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</si>
  <si>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</si>
  <si>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</si>
  <si>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</si>
  <si>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</si>
  <si>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</si>
  <si>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</si>
  <si>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</si>
  <si>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</si>
  <si>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</si>
  <si>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</si>
  <si>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</si>
  <si>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</si>
  <si>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</si>
  <si>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</si>
  <si>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</si>
  <si>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</si>
  <si>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</si>
  <si>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</si>
  <si>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</si>
  <si>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</si>
  <si>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</si>
  <si>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</si>
  <si>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</si>
  <si>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</si>
  <si>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</si>
  <si>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</si>
  <si>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</si>
  <si>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</si>
  <si>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</si>
  <si>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</si>
  <si>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</si>
  <si>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</si>
  <si>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</si>
  <si>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</si>
  <si>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</si>
  <si>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</si>
  <si>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</si>
  <si>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</si>
  <si>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</si>
  <si>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</si>
  <si>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</si>
  <si>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</si>
  <si>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</si>
  <si>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</si>
  <si>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</si>
  <si>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</si>
  <si>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</si>
  <si>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</si>
  <si>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</si>
  <si>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</si>
  <si>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</si>
  <si>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</si>
  <si>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</si>
  <si>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</si>
  <si>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</si>
  <si>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</si>
  <si>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</si>
  <si>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</si>
  <si>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</si>
  <si>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</si>
  <si>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</si>
  <si>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</si>
  <si>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</si>
  <si>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</si>
  <si>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</si>
  <si>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</si>
  <si>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</si>
  <si>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</si>
  <si>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</si>
  <si>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</si>
  <si>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</si>
  <si>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</si>
  <si>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</si>
  <si>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</si>
  <si>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</si>
  <si>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</si>
  <si>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</si>
  <si>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</si>
  <si>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</si>
  <si>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</si>
  <si>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</si>
  <si>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</si>
  <si>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</si>
  <si>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</si>
  <si>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</si>
  <si>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</si>
  <si>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</si>
  <si>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</si>
  <si>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</si>
  <si>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</si>
  <si>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</si>
  <si>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</si>
  <si>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</si>
  <si>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</si>
  <si>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</si>
  <si>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</si>
  <si>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</si>
  <si>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</si>
  <si>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</si>
  <si>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</si>
  <si>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</si>
  <si>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</si>
  <si>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</si>
  <si>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</si>
  <si>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</si>
  <si>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</si>
  <si>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</si>
  <si>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</si>
  <si>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</si>
  <si>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</si>
  <si>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</si>
  <si>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</si>
  <si>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</si>
  <si>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</si>
  <si>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</si>
  <si>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</si>
  <si>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</si>
  <si>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</si>
  <si>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</si>
  <si>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</si>
  <si>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</si>
  <si>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</si>
  <si>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</si>
  <si>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</si>
  <si>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</si>
  <si>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</si>
  <si>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</si>
  <si>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</si>
  <si>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</si>
  <si>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</si>
  <si>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</si>
  <si>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</si>
  <si>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</si>
  <si>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</si>
  <si>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</si>
  <si>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</si>
  <si>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</si>
  <si>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</si>
  <si>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</si>
  <si>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</si>
  <si>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</si>
  <si>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</si>
  <si>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</si>
  <si>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</si>
  <si>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</si>
  <si>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</si>
  <si>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</si>
  <si>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</si>
  <si>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</si>
  <si>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</si>
  <si>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</si>
  <si>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</si>
  <si>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</si>
  <si>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</si>
  <si>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</si>
  <si>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</si>
  <si>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</si>
  <si>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</si>
  <si>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</si>
  <si>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</si>
  <si>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</si>
  <si>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</si>
  <si>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</si>
  <si>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</si>
  <si>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</si>
  <si>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</si>
  <si>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</si>
  <si>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</si>
  <si>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</si>
  <si>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</si>
  <si>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</si>
  <si>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</si>
  <si>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</si>
  <si>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</si>
  <si>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</si>
  <si>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</si>
  <si>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</si>
  <si>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</si>
  <si>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</si>
  <si>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</si>
  <si>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</si>
  <si>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</si>
  <si>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</si>
  <si>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</si>
  <si>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</si>
  <si>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</si>
  <si>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</si>
  <si>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</si>
  <si>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</si>
  <si>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</si>
  <si>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</si>
  <si>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</si>
  <si>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</si>
  <si>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</si>
  <si>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</si>
  <si>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</si>
  <si>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</si>
  <si>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</si>
  <si>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</si>
  <si>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</si>
  <si>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</si>
  <si>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</si>
  <si>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</si>
  <si>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</si>
  <si>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</si>
  <si>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</si>
  <si>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</si>
  <si>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</si>
  <si>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</si>
  <si>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</si>
  <si>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</si>
  <si>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</si>
  <si>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</si>
  <si>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</si>
  <si>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</si>
  <si>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</si>
  <si>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</si>
  <si>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</si>
  <si>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</si>
  <si>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</si>
  <si>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</si>
  <si>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</si>
  <si>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</si>
  <si>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</si>
  <si>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</si>
  <si>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</si>
  <si>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</si>
  <si>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</si>
  <si>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</si>
  <si>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</si>
  <si>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</si>
  <si>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</si>
  <si>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</si>
  <si>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</si>
  <si>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</si>
  <si>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</si>
  <si>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</si>
  <si>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</si>
  <si>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</si>
  <si>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</si>
  <si>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</si>
  <si>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</si>
  <si>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</si>
  <si>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</si>
  <si>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</si>
  <si>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</si>
  <si>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</si>
  <si>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</si>
  <si>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</si>
  <si>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</si>
  <si>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</si>
  <si>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</si>
  <si>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</si>
  <si>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</si>
  <si>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</si>
  <si>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</si>
  <si>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</si>
  <si>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</si>
  <si>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</si>
  <si>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</si>
  <si>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</si>
  <si>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</si>
  <si>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</si>
  <si>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</si>
  <si>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</si>
  <si>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</si>
  <si>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</si>
  <si>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</si>
  <si>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</si>
  <si>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</si>
  <si>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</si>
  <si>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</si>
  <si>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</si>
  <si>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</si>
  <si>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</si>
  <si>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</si>
  <si>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</si>
  <si>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</si>
  <si>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</si>
  <si>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</si>
  <si>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</si>
  <si>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</si>
  <si>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</si>
  <si>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</si>
  <si>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</si>
  <si>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</si>
  <si>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</si>
  <si>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</si>
  <si>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</si>
  <si>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</si>
  <si>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</si>
  <si>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</si>
  <si>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</si>
  <si>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</si>
  <si>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</si>
  <si>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</si>
  <si>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</si>
  <si>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</si>
  <si>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</si>
  <si>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</si>
  <si>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</si>
  <si>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</si>
  <si>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</si>
  <si>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</si>
  <si>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</si>
  <si>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</si>
  <si>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</si>
  <si>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</si>
  <si>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</si>
  <si>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</si>
  <si>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</si>
  <si>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</si>
  <si>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</si>
  <si>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</si>
  <si>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</si>
  <si>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</si>
  <si>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</si>
  <si>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</si>
  <si>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</si>
  <si>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</si>
  <si>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</si>
  <si>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</si>
  <si>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</si>
  <si>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</si>
  <si>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</si>
  <si>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</si>
  <si>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</si>
  <si>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</si>
  <si>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</si>
  <si>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</si>
  <si>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</si>
  <si>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</si>
  <si>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</si>
  <si>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</si>
  <si>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</si>
  <si>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</si>
  <si>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</si>
  <si>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</si>
  <si>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</si>
  <si>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</si>
  <si>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</si>
  <si>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</si>
  <si>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</si>
  <si>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</si>
  <si>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</si>
  <si>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</si>
  <si>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</si>
  <si>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</si>
  <si>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</si>
  <si>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</si>
  <si>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</si>
  <si>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</si>
  <si>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</si>
  <si>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</si>
  <si>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</si>
  <si>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</si>
  <si>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</si>
  <si>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</si>
  <si>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</si>
  <si>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</si>
  <si>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</si>
  <si>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</si>
  <si>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</si>
  <si>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</si>
  <si>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</si>
  <si>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</si>
  <si>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</si>
  <si>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</si>
  <si>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</si>
  <si>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</si>
  <si>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</si>
  <si>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</si>
  <si>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</si>
  <si>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</si>
  <si>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</si>
  <si>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</si>
  <si>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</si>
  <si>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</si>
  <si>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</si>
  <si>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</si>
  <si>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</si>
  <si>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</si>
  <si>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</si>
  <si>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</si>
  <si>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</si>
  <si>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</si>
  <si>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</si>
  <si>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</si>
  <si>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</si>
  <si>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</si>
  <si>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</si>
  <si>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</si>
  <si>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</si>
  <si>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</si>
  <si>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</si>
  <si>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</si>
  <si>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</si>
  <si>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</si>
  <si>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</si>
  <si>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</si>
  <si>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</si>
  <si>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</si>
  <si>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</si>
  <si>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</si>
  <si>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</si>
  <si>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</si>
  <si>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</si>
  <si>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</si>
  <si>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</si>
  <si>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</si>
  <si>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</si>
  <si>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</si>
  <si>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</si>
  <si>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</si>
  <si>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</si>
  <si>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</si>
  <si>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</si>
  <si>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</si>
  <si>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</si>
  <si>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</si>
  <si>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</si>
  <si>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</si>
  <si>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</si>
  <si>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</si>
  <si>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</si>
  <si>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</si>
  <si>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</si>
  <si>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</si>
  <si>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</si>
  <si>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</si>
  <si>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</si>
  <si>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</si>
  <si>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</si>
  <si>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</si>
  <si>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</si>
  <si>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</si>
  <si>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</si>
  <si>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</si>
  <si>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</si>
  <si>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</si>
  <si>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</si>
  <si>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</si>
  <si>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</si>
  <si>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</si>
  <si>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</si>
  <si>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</si>
  <si>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</si>
  <si>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</si>
  <si>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</si>
  <si>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</si>
  <si>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</si>
  <si>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</si>
  <si>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</si>
  <si>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</si>
  <si>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</si>
  <si>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</si>
  <si>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</si>
  <si>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</si>
  <si>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</si>
  <si>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</si>
  <si>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</si>
  <si>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</si>
  <si>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</si>
  <si>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</si>
  <si>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</si>
  <si>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</si>
  <si>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</si>
  <si>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</si>
  <si>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</si>
  <si>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</si>
  <si>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</si>
  <si>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</si>
  <si>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</si>
  <si>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</si>
  <si>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</si>
  <si>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</si>
  <si>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</si>
  <si>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</si>
  <si>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</si>
  <si>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</si>
  <si>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</si>
  <si>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</si>
  <si>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</si>
  <si>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</si>
  <si>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</si>
  <si>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</si>
  <si>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</si>
  <si>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</si>
  <si>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</si>
  <si>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</si>
  <si>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</si>
  <si>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</si>
  <si>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</si>
  <si>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</si>
  <si>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</si>
  <si>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</si>
  <si>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</si>
  <si>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</si>
  <si>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</si>
  <si>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</si>
  <si>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</si>
  <si>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</si>
  <si>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</si>
  <si>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</si>
  <si>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</si>
  <si>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</si>
  <si>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</si>
  <si>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</si>
  <si>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</si>
  <si>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</si>
  <si>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</si>
  <si>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</si>
  <si>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</si>
  <si>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</si>
  <si>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</si>
  <si>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</si>
  <si>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</si>
  <si>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</si>
  <si>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</si>
  <si>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</si>
  <si>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</si>
  <si>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</si>
  <si>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</si>
  <si>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</si>
  <si>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</si>
  <si>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</si>
  <si>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</si>
  <si>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</si>
  <si>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</si>
  <si>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</si>
  <si>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</si>
  <si>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</si>
  <si>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</si>
  <si>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</si>
  <si>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</si>
  <si>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</si>
  <si>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</si>
  <si>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</si>
  <si>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</si>
  <si>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</si>
  <si>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</si>
  <si>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</si>
  <si>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</si>
  <si>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</si>
  <si>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</si>
  <si>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</si>
  <si>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</si>
  <si>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</si>
  <si>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</si>
  <si>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</si>
  <si>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</si>
  <si>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</si>
  <si>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</si>
  <si>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</si>
  <si>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</si>
  <si>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</si>
  <si>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</si>
  <si>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</si>
  <si>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</si>
  <si>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</si>
  <si>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</si>
  <si>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</si>
  <si>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</si>
  <si>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</si>
  <si>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</si>
  <si>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</si>
  <si>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</si>
  <si>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</si>
  <si>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</si>
  <si>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</si>
  <si>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</si>
  <si>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</si>
  <si>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</si>
  <si>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</si>
  <si>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</si>
  <si>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</si>
  <si>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</si>
  <si>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</si>
  <si>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</si>
  <si>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</si>
  <si>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</si>
  <si>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</si>
  <si>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</si>
  <si>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</si>
  <si>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</si>
  <si>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</si>
  <si>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</si>
  <si>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</si>
  <si>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</si>
  <si>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</si>
  <si>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</si>
  <si>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</si>
  <si>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</si>
  <si>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</si>
  <si>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</si>
  <si>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</si>
  <si>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</si>
  <si>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</si>
  <si>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</si>
  <si>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</si>
  <si>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</si>
  <si>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</si>
  <si>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</si>
  <si>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</si>
  <si>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</si>
  <si>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</si>
  <si>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</si>
  <si>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</si>
  <si>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</si>
  <si>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</si>
  <si>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</si>
  <si>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</si>
  <si>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</si>
  <si>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</si>
  <si>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</si>
  <si>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</si>
  <si>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</si>
  <si>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</si>
  <si>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</si>
  <si>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</si>
  <si>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</si>
  <si>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</si>
  <si>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</si>
  <si>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</si>
  <si>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</si>
  <si>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</si>
  <si>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</si>
  <si>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</si>
  <si>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</si>
  <si>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</si>
  <si>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</si>
  <si>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</si>
  <si>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</si>
  <si>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</si>
  <si>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</si>
  <si>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</si>
  <si>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</si>
  <si>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</si>
  <si>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</si>
  <si>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</si>
  <si>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</si>
  <si>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</si>
  <si>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</si>
  <si>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</si>
  <si>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</si>
  <si>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</si>
  <si>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</si>
  <si>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</si>
  <si>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</si>
  <si>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</si>
  <si>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</si>
  <si>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</si>
  <si>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</si>
  <si>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</si>
  <si>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</si>
  <si>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</si>
  <si>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</si>
  <si>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</si>
  <si>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</si>
  <si>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</si>
  <si>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</si>
  <si>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</si>
  <si>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</si>
  <si>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</si>
  <si>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</si>
  <si>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</si>
  <si>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</si>
  <si>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</si>
  <si>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</si>
  <si>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</si>
  <si>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</si>
  <si>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</si>
  <si>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</si>
  <si>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</si>
  <si>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</si>
  <si>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</si>
  <si>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</si>
  <si>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</si>
  <si>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</si>
  <si>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</si>
  <si>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</si>
  <si>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</si>
  <si>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</si>
  <si>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</si>
  <si>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</si>
  <si>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</si>
  <si>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</si>
  <si>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</si>
  <si>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</si>
  <si>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</si>
  <si>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</si>
  <si>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</si>
  <si>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</si>
  <si>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</si>
  <si>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</si>
  <si>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</si>
  <si>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</si>
  <si>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</si>
  <si>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</si>
  <si>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</si>
  <si>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</si>
  <si>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</si>
  <si>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</si>
  <si>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</si>
  <si>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</si>
  <si>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</si>
  <si>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</si>
  <si>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</si>
  <si>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</si>
  <si>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</si>
  <si>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</si>
  <si>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</si>
  <si>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</si>
  <si>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</si>
  <si>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</si>
  <si>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</si>
  <si>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</si>
  <si>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</si>
  <si>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</si>
  <si>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</si>
  <si>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</si>
  <si>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</si>
  <si>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</si>
  <si>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</si>
  <si>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</si>
  <si>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</si>
  <si>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</si>
  <si>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</si>
  <si>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</si>
  <si>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</si>
  <si>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</si>
  <si>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</si>
  <si>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</si>
  <si>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</si>
  <si>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</si>
  <si>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</si>
  <si>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</si>
  <si>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</si>
  <si>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</si>
  <si>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</si>
  <si>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</si>
  <si>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</si>
  <si>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</si>
  <si>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</si>
  <si>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</si>
  <si>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</si>
  <si>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</si>
  <si>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</si>
  <si>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</si>
  <si>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</si>
  <si>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</si>
  <si>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</si>
  <si>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</si>
  <si>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</si>
  <si>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</si>
  <si>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</si>
  <si>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</si>
  <si>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</si>
  <si>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</si>
  <si>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</si>
  <si>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</si>
  <si>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</si>
  <si>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</si>
  <si>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</si>
  <si>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</si>
  <si>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</si>
  <si>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</si>
  <si>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</si>
  <si>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</si>
  <si>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</si>
  <si>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</si>
  <si>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</si>
  <si>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</si>
  <si>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</si>
  <si>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</si>
  <si>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</si>
  <si>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</si>
  <si>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</si>
  <si>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</si>
  <si>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</si>
  <si>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</si>
  <si>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</si>
  <si>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</si>
  <si>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</si>
  <si>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</si>
  <si>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</si>
  <si>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</si>
  <si>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</si>
  <si>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</si>
  <si>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</si>
  <si>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</si>
  <si>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</si>
  <si>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</si>
  <si>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</si>
  <si>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</si>
  <si>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</si>
  <si>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</si>
  <si>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</si>
  <si>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</si>
  <si>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</si>
  <si>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</si>
  <si>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</si>
  <si>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</si>
  <si>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</si>
  <si>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</si>
  <si>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</si>
  <si>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</si>
  <si>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</si>
  <si>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</si>
  <si>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</si>
  <si>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</si>
  <si>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</si>
  <si>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</si>
  <si>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</si>
  <si>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</si>
  <si>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</si>
  <si>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</si>
  <si>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</si>
  <si>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</si>
  <si>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</si>
  <si>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</si>
  <si>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</si>
  <si>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</si>
  <si>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</si>
  <si>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</si>
  <si>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</si>
  <si>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</si>
  <si>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</si>
  <si>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</si>
  <si>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</si>
  <si>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</si>
  <si>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</si>
  <si>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</si>
  <si>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</si>
  <si>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</si>
  <si>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</si>
  <si>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</si>
  <si>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</si>
  <si>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</si>
  <si>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</si>
  <si>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</si>
  <si>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</si>
  <si>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</si>
  <si>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</si>
  <si>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</si>
  <si>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</si>
  <si>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</si>
  <si>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</si>
  <si>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</si>
  <si>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</si>
  <si>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</si>
  <si>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</si>
  <si>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</si>
  <si>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</si>
  <si>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</si>
  <si>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</si>
  <si>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</si>
  <si>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</si>
  <si>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</si>
  <si>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</si>
  <si>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</si>
  <si>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</si>
  <si>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</si>
  <si>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</si>
  <si>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</si>
  <si>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</si>
  <si>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</si>
  <si>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</si>
  <si>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</si>
  <si>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</si>
  <si>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</si>
  <si>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</si>
  <si>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</si>
  <si>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</si>
  <si>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</si>
  <si>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</si>
  <si>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</si>
  <si>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</si>
  <si>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</si>
  <si>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</si>
  <si>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</si>
  <si>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</si>
  <si>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</si>
  <si>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</si>
  <si>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</si>
  <si>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</si>
  <si>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</si>
  <si>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</si>
  <si>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</si>
  <si>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</si>
  <si>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</si>
  <si>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</si>
  <si>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</si>
  <si>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</si>
  <si>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</si>
  <si>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</si>
  <si>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</si>
  <si>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</si>
  <si>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</si>
  <si>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</si>
  <si>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</si>
  <si>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</si>
  <si>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</si>
  <si>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</si>
  <si>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</si>
  <si>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</si>
  <si>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</si>
  <si>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</si>
  <si>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</si>
  <si>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</si>
  <si>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</si>
  <si>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</si>
  <si>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</si>
  <si>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</si>
  <si>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</si>
  <si>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</si>
  <si>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</si>
  <si>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</si>
  <si>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</si>
  <si>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</si>
  <si>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</si>
  <si>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</si>
  <si>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</si>
  <si>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</si>
  <si>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</si>
  <si>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</si>
  <si>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</si>
  <si>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</si>
  <si>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</si>
  <si>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</si>
  <si>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</si>
  <si>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</si>
  <si>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</si>
  <si>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</si>
  <si>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</si>
  <si>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</si>
  <si>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</si>
  <si>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</si>
  <si>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</si>
  <si>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</si>
  <si>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</si>
  <si>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</si>
  <si>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</si>
  <si>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</si>
  <si>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</si>
  <si>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</si>
  <si>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</si>
  <si>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</si>
  <si>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</si>
  <si>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</si>
  <si>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</si>
  <si>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</si>
  <si>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</si>
  <si>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</si>
  <si>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</si>
  <si>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</si>
  <si>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</si>
  <si>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</si>
  <si>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</si>
  <si>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</si>
  <si>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</si>
  <si>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</si>
  <si>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</si>
  <si>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</si>
  <si>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</si>
  <si>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</si>
  <si>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</si>
  <si>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</si>
  <si>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</si>
  <si>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</si>
  <si>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</si>
  <si>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</si>
  <si>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</si>
  <si>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</si>
  <si>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</si>
  <si>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</si>
  <si>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</si>
  <si>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</si>
  <si>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</si>
  <si>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</si>
  <si>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</si>
  <si>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</si>
  <si>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</si>
  <si>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</si>
  <si>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</si>
  <si>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</si>
  <si>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</si>
  <si>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</si>
  <si>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</si>
  <si>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</si>
  <si>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</si>
  <si>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</si>
  <si>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</si>
  <si>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</si>
  <si>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</si>
  <si>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</si>
  <si>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</si>
  <si>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</si>
  <si>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</si>
  <si>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</si>
  <si>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</si>
  <si>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</si>
  <si>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</si>
  <si>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</si>
  <si>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</si>
  <si>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</si>
  <si>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</si>
  <si>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</si>
  <si>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</si>
  <si>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</si>
  <si>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</si>
  <si>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</si>
  <si>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</si>
  <si>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</si>
  <si>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</si>
  <si>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</si>
  <si>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</si>
  <si>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</si>
  <si>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</si>
  <si>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</si>
  <si>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</si>
  <si>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</si>
  <si>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</si>
  <si>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</si>
  <si>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</si>
  <si>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</si>
  <si>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</si>
  <si>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</si>
  <si>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</si>
  <si>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</si>
  <si>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</si>
  <si>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</si>
  <si>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</si>
  <si>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</si>
  <si>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</si>
  <si>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</si>
  <si>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</si>
  <si>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</si>
  <si>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</si>
  <si>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</si>
  <si>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</si>
  <si>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</si>
  <si>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</si>
  <si>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</si>
  <si>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</si>
  <si>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</si>
  <si>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</si>
  <si>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</si>
  <si>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</si>
  <si>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</si>
  <si>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</si>
  <si>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</si>
  <si>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</si>
  <si>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</si>
  <si>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</si>
  <si>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</si>
  <si>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</si>
  <si>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</si>
  <si>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</si>
  <si>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</si>
  <si>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</si>
  <si>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</si>
  <si>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</si>
  <si>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</si>
  <si>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</si>
  <si>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</si>
  <si>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</si>
  <si>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</si>
  <si>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</si>
  <si>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</si>
  <si>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</si>
  <si>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</si>
  <si>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</si>
  <si>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</si>
  <si>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</si>
  <si>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</si>
  <si>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</si>
  <si>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</si>
  <si>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</si>
  <si>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</si>
  <si>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</si>
  <si>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</si>
  <si>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</si>
  <si>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</si>
  <si>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</si>
  <si>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</si>
  <si>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</si>
  <si>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</si>
  <si>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</si>
  <si>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</si>
  <si>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</si>
  <si>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</si>
  <si>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</si>
  <si>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</si>
  <si>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</si>
  <si>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</si>
  <si>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</si>
  <si>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</si>
  <si>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</si>
  <si>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</si>
  <si>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</si>
  <si>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</si>
  <si>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</si>
  <si>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</si>
  <si>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</si>
  <si>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</si>
  <si>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</si>
  <si>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</si>
  <si>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</si>
  <si>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</si>
  <si>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</si>
  <si>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</si>
  <si>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</si>
  <si>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</si>
  <si>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</si>
  <si>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</si>
  <si>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</si>
  <si>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</si>
  <si>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</si>
  <si>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</si>
  <si>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</si>
  <si>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</si>
  <si>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</si>
  <si>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</si>
  <si>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</si>
  <si>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</si>
  <si>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</si>
  <si>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</si>
  <si>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</si>
  <si>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</si>
  <si>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</si>
  <si>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</si>
  <si>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</si>
  <si>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</si>
  <si>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</si>
  <si>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</si>
  <si>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</si>
  <si>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</si>
  <si>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</si>
  <si>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</si>
  <si>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</si>
  <si>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</si>
  <si>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</si>
  <si>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</si>
  <si>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</si>
  <si>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</si>
  <si>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</si>
  <si>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</si>
  <si>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</si>
  <si>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</si>
  <si>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</si>
  <si>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</si>
  <si>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</si>
  <si>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</si>
  <si>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</si>
  <si>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</si>
  <si>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</si>
  <si>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</si>
  <si>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</si>
  <si>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</si>
  <si>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</si>
  <si>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</si>
  <si>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</si>
  <si>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</si>
  <si>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</si>
  <si>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</si>
  <si>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</si>
  <si>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</si>
  <si>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</si>
  <si>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</si>
  <si>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</si>
  <si>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</si>
  <si>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</si>
  <si>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</si>
  <si>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</si>
  <si>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</si>
  <si>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</si>
  <si>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</si>
  <si>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</si>
  <si>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</si>
  <si>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</si>
  <si>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</si>
  <si>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</si>
  <si>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</si>
  <si>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</si>
  <si>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</si>
  <si>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</si>
  <si>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</si>
  <si>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</si>
  <si>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</si>
  <si>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</si>
  <si>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</si>
  <si>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</si>
  <si>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</si>
  <si>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</si>
  <si>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</si>
  <si>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</si>
  <si>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</si>
  <si>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</si>
  <si>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</si>
  <si>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</si>
  <si>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</si>
  <si>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</si>
  <si>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</si>
  <si>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</si>
  <si>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</si>
  <si>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</si>
  <si>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</si>
  <si>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</si>
  <si>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</si>
  <si>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</si>
  <si>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</si>
  <si>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</si>
  <si>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</si>
  <si>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</si>
  <si>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</si>
  <si>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</si>
  <si>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</si>
  <si>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</si>
  <si>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</si>
  <si>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</si>
  <si>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</si>
  <si>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</si>
  <si>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</si>
  <si>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</si>
  <si>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</si>
  <si>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</si>
  <si>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</si>
  <si>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</si>
  <si>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</si>
  <si>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</si>
  <si>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</si>
  <si>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</si>
  <si>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</si>
  <si>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</si>
  <si>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</si>
  <si>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</si>
  <si>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</si>
  <si>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</si>
  <si>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</si>
  <si>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</si>
  <si>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</si>
  <si>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</si>
  <si>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</si>
  <si>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</si>
  <si>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</si>
  <si>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</si>
  <si>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</si>
  <si>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</si>
  <si>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</si>
  <si>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</si>
  <si>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</si>
  <si>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</si>
  <si>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</si>
  <si>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</si>
  <si>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</si>
  <si>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</si>
  <si>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</si>
  <si>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</si>
  <si>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</si>
  <si>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</si>
  <si>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</si>
  <si>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</si>
  <si>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</si>
  <si>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</si>
  <si>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</si>
  <si>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</si>
  <si>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</si>
  <si>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</si>
  <si>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</si>
  <si>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</si>
  <si>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</si>
  <si>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</si>
  <si>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</si>
  <si>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</si>
  <si>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</si>
  <si>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</si>
  <si>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</si>
  <si>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</si>
  <si>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</si>
  <si>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</si>
  <si>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</si>
  <si>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</si>
  <si>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</si>
  <si>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</si>
  <si>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</si>
  <si>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</si>
  <si>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</si>
  <si>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</si>
  <si>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</si>
  <si>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</si>
  <si>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</si>
  <si>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</si>
  <si>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</si>
  <si>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</si>
  <si>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</si>
  <si>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</si>
  <si>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</si>
  <si>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</si>
  <si>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</si>
  <si>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</si>
  <si>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</si>
  <si>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</si>
  <si>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</si>
  <si>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</si>
  <si>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</si>
  <si>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</si>
  <si>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</si>
  <si>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</si>
  <si>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</si>
  <si>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</si>
  <si>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</si>
  <si>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</si>
  <si>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</si>
  <si>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</si>
  <si>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</si>
  <si>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</si>
  <si>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</si>
  <si>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</si>
  <si>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</si>
  <si>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</si>
  <si>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</si>
  <si>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</si>
  <si>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</si>
  <si>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</si>
  <si>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</si>
  <si>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</si>
  <si>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</si>
  <si>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</si>
  <si>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</si>
  <si>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</si>
  <si>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</si>
  <si>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</si>
  <si>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</si>
  <si>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</si>
  <si>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</si>
  <si>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</si>
  <si>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</si>
  <si>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</si>
  <si>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</si>
  <si>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</si>
  <si>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</si>
  <si>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</si>
  <si>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</si>
  <si>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</si>
  <si>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</si>
  <si>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</si>
  <si>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</si>
  <si>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</si>
  <si>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</si>
  <si>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</si>
  <si>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</si>
  <si>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</si>
  <si>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</si>
  <si>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</si>
  <si>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</si>
  <si>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</si>
  <si>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</si>
  <si>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</si>
  <si>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</si>
  <si>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</si>
  <si>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</si>
  <si>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</si>
  <si>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</si>
  <si>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</si>
  <si>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</si>
  <si>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</si>
  <si>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</si>
  <si>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</si>
  <si>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</si>
  <si>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</si>
  <si>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</si>
  <si>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</si>
  <si>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</si>
  <si>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</si>
  <si>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</si>
  <si>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</si>
  <si>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</si>
  <si>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</si>
  <si>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</si>
  <si>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</si>
  <si>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</si>
  <si>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</si>
  <si>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</si>
  <si>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</si>
  <si>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</si>
  <si>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</si>
  <si>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</si>
  <si>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</si>
  <si>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</si>
  <si>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</si>
  <si>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</si>
  <si>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</si>
  <si>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</si>
  <si>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</si>
  <si>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</si>
  <si>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</si>
  <si>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</si>
  <si>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</si>
  <si>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</si>
  <si>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</si>
  <si>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</si>
  <si>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</si>
  <si>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</si>
  <si>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</si>
  <si>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</si>
  <si>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</si>
  <si>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</si>
  <si>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</si>
  <si>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</si>
  <si>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</si>
  <si>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</si>
  <si>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</si>
  <si>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</si>
  <si>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</si>
  <si>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</si>
  <si>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</si>
  <si>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</si>
  <si>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</si>
  <si>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</si>
  <si>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</si>
  <si>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</si>
  <si>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</si>
  <si>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</si>
  <si>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</si>
  <si>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</si>
  <si>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</si>
  <si>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</si>
  <si>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</si>
  <si>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</si>
  <si>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</si>
  <si>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</si>
  <si>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</si>
  <si>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</si>
  <si>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</si>
  <si>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</si>
  <si>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</si>
  <si>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</si>
  <si>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</si>
  <si>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</si>
  <si>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</si>
  <si>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</si>
  <si>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</si>
  <si>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</si>
  <si>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</si>
  <si>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</si>
  <si>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</si>
  <si>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</si>
  <si>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</si>
  <si>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</si>
  <si>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</si>
  <si>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</si>
  <si>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</si>
  <si>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</si>
  <si>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</si>
  <si>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</si>
  <si>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</si>
  <si>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</si>
  <si>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</si>
  <si>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</si>
  <si>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</si>
  <si>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</si>
  <si>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</si>
  <si>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</si>
  <si>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</si>
  <si>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</si>
  <si>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</si>
  <si>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</si>
  <si>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</si>
  <si>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</si>
  <si>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</si>
  <si>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</si>
  <si>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</si>
  <si>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</si>
  <si>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</si>
  <si>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</si>
  <si>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</si>
  <si>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</si>
  <si>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</si>
  <si>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</si>
  <si>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</si>
  <si>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</si>
  <si>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</si>
  <si>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</si>
  <si>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</si>
  <si>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</si>
  <si>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</si>
  <si>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</si>
  <si>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</si>
  <si>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</si>
  <si>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</si>
  <si>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</si>
  <si>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</si>
  <si>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</si>
  <si>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</si>
  <si>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</si>
  <si>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</si>
  <si>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</si>
  <si>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</si>
  <si>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</si>
  <si>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</si>
  <si>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</si>
  <si>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</si>
  <si>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</si>
  <si>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</si>
  <si>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</si>
  <si>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</si>
  <si>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</si>
  <si>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</si>
  <si>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</si>
  <si>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</si>
  <si>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</si>
  <si>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</si>
  <si>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</si>
  <si>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</si>
  <si>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</si>
  <si>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</si>
  <si>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</si>
  <si>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</si>
  <si>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</si>
  <si>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</si>
  <si>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</si>
  <si>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</si>
  <si>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</si>
  <si>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</si>
  <si>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</si>
  <si>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</si>
  <si>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</si>
  <si>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</si>
  <si>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</si>
  <si>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</si>
  <si>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</si>
  <si>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</si>
  <si>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</si>
  <si>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</si>
  <si>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</si>
  <si>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</si>
  <si>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</si>
  <si>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</si>
  <si>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</si>
  <si>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</si>
  <si>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</si>
  <si>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</si>
  <si>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</si>
  <si>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</si>
  <si>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</si>
  <si>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</si>
  <si>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</si>
  <si>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</si>
  <si>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</si>
  <si>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</si>
  <si>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</si>
  <si>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</si>
  <si>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</si>
  <si>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</si>
  <si>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</si>
  <si>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</si>
  <si>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</si>
  <si>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</si>
  <si>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</si>
  <si>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</si>
  <si>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</si>
  <si>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</si>
  <si>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</si>
  <si>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</si>
  <si>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</si>
  <si>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</si>
  <si>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</si>
  <si>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</si>
  <si>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</si>
  <si>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</si>
  <si>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</si>
  <si>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</si>
  <si>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</si>
  <si>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</si>
  <si>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</si>
  <si>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</si>
  <si>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</si>
  <si>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</si>
  <si>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</si>
  <si>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</si>
  <si>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</si>
  <si>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</si>
  <si>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</si>
  <si>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</si>
  <si>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</si>
  <si>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</si>
  <si>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</si>
  <si>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</si>
  <si>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</si>
  <si>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</si>
  <si>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</si>
  <si>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</si>
  <si>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</si>
  <si>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</si>
  <si>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</si>
  <si>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</si>
  <si>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</si>
  <si>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</si>
  <si>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</si>
  <si>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</si>
  <si>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</si>
  <si>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</si>
  <si>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</si>
  <si>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</si>
  <si>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</si>
  <si>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</si>
  <si>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</si>
  <si>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</si>
  <si>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</si>
  <si>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</si>
  <si>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</si>
  <si>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</si>
  <si>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</si>
  <si>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</si>
  <si>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</si>
  <si>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</si>
  <si>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</si>
  <si>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</si>
  <si>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</si>
  <si>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</si>
  <si>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</si>
  <si>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</si>
  <si>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</si>
  <si>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</si>
  <si>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</si>
  <si>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</si>
  <si>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</si>
  <si>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</si>
  <si>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</si>
  <si>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</si>
  <si>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</si>
  <si>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</si>
  <si>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</si>
  <si>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</si>
  <si>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</si>
  <si>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</si>
  <si>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</si>
  <si>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</si>
  <si>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</si>
  <si>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</si>
  <si>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</si>
  <si>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</si>
  <si>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</si>
  <si>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</si>
  <si>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</si>
  <si>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</si>
  <si>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</si>
  <si>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</si>
  <si>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</si>
  <si>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</si>
  <si>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</si>
  <si>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</si>
  <si>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</si>
  <si>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</si>
  <si>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</si>
  <si>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</si>
  <si>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</si>
  <si>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</si>
  <si>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</si>
  <si>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</si>
  <si>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</si>
  <si>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</si>
  <si>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</si>
  <si>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</si>
  <si>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</si>
  <si>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</si>
  <si>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</si>
  <si>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</si>
  <si>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</si>
  <si>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</si>
  <si>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</si>
  <si>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</si>
  <si>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</si>
  <si>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</si>
  <si>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</si>
  <si>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</si>
  <si>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</si>
  <si>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</si>
  <si>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</si>
  <si>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</si>
  <si>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</si>
  <si>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</si>
  <si>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</si>
  <si>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</si>
  <si>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</si>
  <si>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</si>
  <si>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</si>
  <si>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</si>
  <si>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</si>
  <si>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</si>
  <si>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</si>
  <si>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</si>
  <si>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</si>
  <si>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</si>
  <si>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</si>
  <si>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</si>
  <si>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</si>
  <si>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</si>
  <si>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</si>
  <si>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</si>
  <si>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</si>
  <si>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</si>
  <si>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</si>
  <si>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</si>
  <si>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</si>
  <si>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</si>
  <si>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</si>
  <si>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</si>
  <si>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</si>
  <si>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</si>
  <si>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</si>
  <si>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</si>
  <si>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</si>
  <si>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</si>
  <si>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</si>
  <si>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</si>
  <si>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</si>
  <si>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</si>
  <si>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</si>
  <si>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</si>
  <si>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</si>
  <si>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</si>
  <si>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</si>
  <si>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</si>
  <si>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</si>
  <si>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</si>
  <si>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</si>
  <si>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</si>
  <si>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</si>
  <si>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</si>
  <si>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</si>
  <si>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</si>
  <si>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</si>
  <si>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</si>
  <si>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</si>
  <si>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</si>
  <si>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</si>
  <si>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</si>
  <si>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</si>
  <si>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</si>
  <si>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</si>
  <si>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</si>
  <si>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</si>
  <si>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</si>
  <si>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</si>
  <si>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</si>
  <si>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</si>
  <si>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</si>
  <si>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</si>
  <si>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</si>
  <si>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</si>
  <si>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</si>
  <si>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</si>
  <si>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</si>
  <si>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</si>
  <si>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</si>
  <si>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</si>
  <si>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</si>
  <si>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</si>
  <si>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</si>
  <si>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</si>
  <si>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</si>
  <si>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</si>
  <si>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</si>
  <si>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</si>
  <si>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</si>
  <si>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</si>
  <si>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</si>
  <si>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</si>
  <si>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</si>
  <si>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</si>
  <si>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</si>
  <si>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</si>
  <si>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</si>
  <si>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</si>
  <si>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</si>
  <si>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</si>
  <si>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</si>
  <si>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</si>
  <si>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</si>
  <si>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</si>
  <si>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</si>
  <si>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</si>
  <si>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</si>
  <si>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</si>
  <si>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</si>
  <si>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</si>
  <si>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</si>
  <si>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</si>
  <si>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</si>
  <si>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</si>
  <si>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</si>
  <si>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</si>
  <si>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</si>
  <si>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</si>
  <si>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</si>
  <si>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</si>
  <si>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</si>
  <si>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</si>
  <si>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</si>
  <si>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</si>
  <si>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</si>
  <si>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</si>
  <si>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</si>
  <si>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</si>
  <si>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</si>
  <si>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</si>
  <si>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</si>
  <si>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</si>
  <si>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</si>
  <si>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</si>
  <si>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</si>
  <si>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</si>
  <si>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</si>
  <si>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</si>
  <si>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</si>
  <si>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</si>
  <si>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</si>
  <si>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</si>
  <si>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</si>
  <si>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</si>
  <si>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</si>
  <si>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</si>
  <si>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</si>
  <si>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</si>
  <si>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</si>
  <si>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</si>
  <si>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</si>
  <si>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</si>
  <si>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</si>
  <si>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</si>
  <si>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</si>
  <si>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</si>
  <si>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</si>
  <si>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</si>
  <si>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</si>
  <si>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</si>
  <si>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</si>
  <si>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</si>
  <si>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</si>
  <si>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</si>
  <si>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</si>
  <si>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</si>
  <si>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</si>
  <si>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</si>
  <si>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</si>
  <si>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</si>
  <si>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</si>
  <si>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</si>
  <si>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</si>
  <si>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</si>
  <si>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</si>
  <si>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</si>
  <si>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</si>
  <si>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</si>
  <si>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</si>
  <si>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</si>
  <si>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</si>
  <si>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</si>
  <si>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</si>
  <si>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</si>
  <si>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</si>
  <si>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</si>
  <si>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</si>
  <si>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</si>
  <si>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</si>
  <si>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</si>
  <si>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</si>
  <si>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</si>
  <si>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</si>
  <si>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</si>
  <si>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</si>
  <si>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</si>
  <si>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</si>
  <si>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</si>
  <si>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</si>
  <si>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</si>
  <si>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</si>
  <si>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</si>
  <si>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</si>
  <si>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</si>
  <si>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</si>
  <si>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</si>
  <si>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</si>
  <si>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</si>
  <si>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</si>
  <si>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</si>
  <si>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</si>
  <si>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</si>
  <si>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</si>
  <si>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</si>
  <si>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</si>
  <si>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</si>
  <si>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</si>
  <si>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</si>
  <si>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</si>
  <si>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</si>
  <si>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</si>
  <si>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</si>
  <si>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</si>
  <si>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</si>
  <si>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</si>
  <si>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</si>
  <si>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</si>
  <si>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</si>
  <si>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</si>
  <si>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</si>
  <si>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</si>
  <si>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</si>
  <si>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</si>
  <si>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</si>
  <si>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</si>
  <si>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</si>
  <si>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</si>
  <si>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</si>
  <si>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</si>
  <si>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</si>
  <si>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</si>
  <si>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</si>
  <si>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</si>
  <si>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</si>
  <si>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</si>
  <si>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</si>
  <si>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</si>
  <si>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</si>
  <si>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</si>
  <si>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</si>
  <si>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</si>
  <si>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</si>
  <si>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</si>
  <si>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</si>
  <si>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</si>
  <si>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</si>
  <si>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</si>
  <si>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</si>
  <si>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</si>
  <si>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</si>
  <si>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</si>
  <si>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</si>
  <si>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</si>
  <si>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</si>
  <si>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</si>
  <si>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</si>
  <si>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</si>
  <si>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</si>
  <si>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</si>
  <si>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</si>
  <si>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</si>
  <si>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</si>
  <si>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</si>
  <si>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</si>
  <si>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</si>
  <si>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</si>
  <si>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</si>
  <si>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</si>
  <si>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</si>
  <si>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</si>
  <si>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</si>
  <si>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</si>
  <si>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</si>
  <si>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</si>
  <si>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</si>
  <si>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</si>
  <si>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</si>
  <si>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</si>
  <si>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</si>
  <si>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</si>
  <si>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</si>
  <si>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</si>
  <si>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</si>
  <si>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</si>
  <si>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</si>
  <si>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</si>
  <si>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</si>
  <si>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</si>
  <si>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</si>
  <si>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</si>
  <si>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</si>
  <si>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</si>
  <si>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</si>
  <si>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</si>
  <si>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</si>
  <si>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</si>
  <si>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</si>
  <si>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</si>
  <si>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</si>
  <si>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</si>
  <si>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</si>
  <si>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</si>
  <si>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</si>
  <si>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</si>
  <si>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</si>
  <si>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</si>
  <si>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</si>
  <si>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</si>
  <si>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</si>
  <si>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</si>
  <si>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</si>
  <si>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</si>
  <si>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</si>
  <si>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</si>
  <si>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</si>
  <si>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</si>
  <si>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</si>
  <si>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</si>
  <si>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</si>
  <si>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</si>
  <si>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</si>
  <si>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</si>
  <si>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</si>
  <si>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</si>
  <si>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</si>
  <si>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</si>
  <si>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</si>
  <si>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</si>
  <si>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</si>
  <si>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</si>
  <si>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</si>
  <si>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</si>
  <si>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</si>
  <si>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</si>
  <si>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</si>
  <si>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</si>
  <si>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</si>
  <si>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</si>
  <si>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</si>
  <si>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</si>
  <si>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</si>
  <si>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</si>
  <si>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</si>
  <si>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</si>
  <si>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</si>
  <si>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</si>
  <si>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</si>
  <si>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</si>
  <si>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</si>
  <si>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</si>
  <si>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</si>
  <si>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</si>
  <si>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</si>
  <si>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</si>
  <si>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</si>
  <si>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</si>
  <si>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</si>
  <si>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</si>
  <si>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</si>
  <si>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</si>
  <si>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</si>
  <si>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</si>
  <si>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</si>
  <si>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</si>
  <si>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</si>
  <si>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</si>
  <si>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</si>
  <si>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</si>
  <si>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</si>
  <si>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</si>
  <si>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</si>
  <si>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</si>
  <si>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</si>
  <si>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</si>
  <si>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</si>
  <si>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</si>
  <si>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</si>
  <si>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</si>
  <si>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</si>
  <si>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</si>
  <si>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</si>
  <si>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</si>
  <si>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</si>
  <si>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</si>
  <si>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</si>
  <si>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</si>
  <si>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</si>
  <si>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</si>
  <si>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</si>
  <si>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</si>
  <si>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</si>
  <si>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</si>
  <si>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</si>
  <si>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</si>
  <si>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</si>
  <si>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</si>
  <si>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</si>
  <si>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</si>
  <si>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</si>
  <si>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</si>
  <si>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</si>
  <si>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</si>
  <si>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</si>
  <si>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</si>
  <si>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</si>
  <si>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</si>
  <si>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</si>
  <si>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</si>
  <si>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</si>
  <si>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</si>
  <si>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</si>
  <si>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</si>
  <si>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</si>
  <si>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</si>
  <si>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</si>
  <si>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</si>
  <si>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</si>
  <si>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</si>
  <si>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</si>
  <si>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</si>
  <si>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</si>
  <si>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</si>
  <si>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</si>
  <si>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</si>
  <si>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</si>
  <si>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</si>
  <si>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</si>
  <si>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</si>
  <si>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</si>
  <si>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</si>
  <si>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</si>
  <si>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</si>
  <si>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</si>
  <si>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</si>
  <si>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</si>
  <si>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</si>
  <si>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</si>
  <si>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</si>
  <si>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</si>
  <si>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</si>
  <si>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</si>
  <si>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</si>
  <si>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</si>
  <si>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</si>
  <si>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</si>
  <si>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</si>
  <si>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</si>
  <si>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</si>
  <si>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</si>
  <si>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</si>
  <si>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</si>
  <si>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</si>
  <si>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</si>
  <si>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</si>
  <si>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</si>
  <si>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</si>
  <si>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</si>
  <si>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</si>
  <si>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</si>
  <si>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</si>
  <si>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</si>
  <si>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</si>
  <si>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</si>
  <si>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</si>
  <si>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</si>
  <si>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</si>
  <si>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</si>
  <si>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</si>
  <si>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</si>
  <si>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</si>
  <si>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</si>
  <si>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</si>
  <si>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</si>
  <si>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</si>
  <si>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</si>
  <si>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</si>
  <si>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</si>
  <si>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</si>
  <si>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</si>
  <si>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</si>
  <si>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</si>
  <si>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</si>
  <si>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</si>
  <si>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</si>
  <si>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</si>
  <si>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</si>
  <si>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</si>
  <si>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</si>
  <si>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</si>
  <si>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</si>
  <si>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</si>
  <si>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</si>
  <si>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</si>
  <si>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</si>
  <si>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</si>
  <si>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</si>
  <si>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</si>
  <si>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</si>
  <si>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</si>
  <si>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</si>
  <si>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</si>
  <si>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</si>
  <si>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</si>
  <si>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</si>
  <si>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</si>
  <si>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</si>
  <si>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</si>
  <si>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</si>
  <si>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</si>
  <si>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</si>
  <si>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</si>
  <si>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</si>
  <si>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</si>
  <si>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</si>
  <si>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</si>
  <si>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</si>
  <si>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</si>
  <si>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</si>
  <si>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</si>
  <si>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</si>
  <si>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</si>
  <si>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</si>
  <si>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</si>
  <si>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</si>
  <si>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</si>
  <si>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</si>
  <si>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</si>
  <si>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</si>
  <si>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</si>
  <si>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</si>
  <si>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</si>
  <si>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</si>
  <si>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</si>
  <si>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</si>
  <si>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</si>
  <si>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</si>
  <si>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</si>
  <si>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</si>
  <si>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</si>
  <si>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</si>
  <si>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</si>
  <si>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</si>
  <si>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</si>
  <si>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</si>
  <si>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</si>
  <si>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</si>
  <si>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</si>
  <si>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</si>
  <si>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</si>
  <si>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</si>
  <si>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</si>
  <si>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</si>
  <si>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</si>
  <si>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</si>
  <si>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</si>
  <si>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</si>
  <si>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</si>
  <si>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</si>
  <si>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</si>
  <si>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</si>
  <si>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</si>
  <si>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</si>
  <si>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</si>
  <si>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</si>
  <si>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</si>
  <si>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</si>
  <si>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</si>
  <si>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</si>
  <si>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</si>
  <si>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</si>
  <si>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</si>
  <si>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</si>
  <si>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</si>
  <si>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</si>
  <si>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</si>
  <si>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</si>
  <si>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</si>
  <si>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</si>
  <si>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</si>
  <si>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</si>
  <si>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</si>
  <si>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</si>
  <si>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</si>
  <si>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</si>
  <si>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</si>
  <si>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</si>
  <si>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</si>
  <si>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</si>
  <si>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</si>
  <si>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</si>
  <si>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</si>
  <si>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</si>
  <si>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</si>
  <si>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</si>
  <si>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</si>
  <si>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</si>
  <si>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</si>
  <si>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</si>
  <si>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</si>
  <si>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</si>
  <si>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</si>
  <si>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</si>
  <si>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</si>
  <si>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</si>
  <si>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</si>
  <si>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</si>
  <si>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</si>
  <si>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</si>
  <si>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</si>
  <si>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</si>
  <si>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</si>
  <si>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</si>
  <si>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</si>
  <si>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</si>
  <si>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</si>
  <si>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</si>
  <si>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</si>
  <si>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</si>
  <si>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</si>
  <si>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</si>
  <si>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</si>
  <si>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</si>
  <si>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</si>
  <si>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</si>
  <si>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</si>
  <si>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</si>
  <si>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</si>
  <si>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</si>
  <si>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</si>
  <si>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</si>
  <si>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</si>
  <si>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</si>
  <si>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</si>
  <si>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</si>
  <si>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</si>
  <si>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</si>
  <si>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</si>
  <si>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</si>
  <si>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</si>
  <si>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</si>
  <si>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</si>
  <si>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</si>
  <si>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</si>
  <si>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</si>
  <si>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</si>
  <si>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</si>
  <si>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</si>
  <si>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</si>
  <si>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</si>
  <si>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</si>
  <si>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</si>
  <si>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</si>
  <si>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</si>
  <si>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</si>
  <si>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</si>
  <si>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</si>
  <si>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</si>
  <si>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</si>
  <si>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</si>
  <si>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</si>
  <si>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</si>
  <si>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</si>
  <si>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</si>
  <si>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</si>
  <si>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</si>
  <si>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</si>
  <si>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</si>
  <si>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</si>
  <si>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</si>
  <si>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</si>
  <si>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</si>
  <si>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</si>
  <si>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</si>
  <si>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</si>
  <si>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</si>
  <si>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</si>
  <si>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</si>
  <si>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</si>
  <si>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</si>
  <si>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</si>
  <si>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</si>
  <si>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</si>
  <si>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</si>
  <si>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</si>
  <si>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</si>
  <si>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</si>
  <si>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</si>
  <si>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</si>
  <si>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</si>
  <si>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</si>
  <si>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</si>
  <si>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</si>
  <si>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</si>
  <si>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</si>
  <si>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</si>
  <si>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</si>
  <si>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</si>
  <si>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</si>
  <si>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</si>
  <si>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</si>
  <si>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</si>
  <si>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</si>
  <si>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</si>
  <si>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</si>
  <si>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</si>
  <si>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</si>
  <si>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</si>
  <si>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</si>
  <si>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</si>
  <si>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</si>
  <si>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</si>
  <si>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</si>
  <si>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</si>
  <si>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</si>
  <si>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</si>
  <si>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</si>
  <si>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</si>
  <si>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</si>
  <si>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</si>
  <si>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</si>
  <si>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</si>
  <si>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</si>
  <si>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</si>
  <si>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</si>
  <si>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</si>
  <si>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</si>
  <si>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</si>
  <si>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</si>
  <si>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</si>
  <si>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</si>
  <si>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</si>
  <si>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</si>
  <si>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</si>
  <si>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</si>
  <si>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</si>
  <si>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</si>
  <si>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</si>
  <si>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</si>
  <si>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</si>
  <si>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</si>
  <si>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</si>
  <si>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</si>
  <si>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</si>
  <si>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</si>
  <si>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</si>
  <si>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</si>
  <si>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</si>
  <si>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</si>
  <si>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</si>
  <si>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</si>
  <si>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</si>
  <si>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</si>
  <si>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</si>
  <si>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</si>
  <si>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</si>
  <si>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</si>
  <si>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</si>
  <si>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</si>
  <si>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</si>
  <si>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</si>
  <si>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</si>
  <si>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</si>
  <si>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</si>
  <si>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</si>
  <si>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</si>
  <si>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</si>
  <si>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</si>
  <si>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</si>
  <si>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</si>
  <si>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</si>
  <si>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</si>
  <si>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</si>
  <si>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</si>
  <si>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</si>
  <si>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</si>
  <si>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</si>
  <si>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</si>
  <si>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</si>
  <si>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</si>
  <si>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</si>
  <si>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</si>
  <si>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</si>
  <si>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</si>
  <si>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</si>
  <si>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</si>
  <si>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</si>
  <si>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</si>
  <si>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</si>
  <si>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</si>
  <si>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</si>
  <si>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</si>
  <si>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</si>
  <si>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</si>
  <si>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</si>
  <si>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</si>
  <si>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</si>
  <si>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</si>
  <si>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</si>
  <si>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</si>
  <si>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</si>
  <si>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</si>
  <si>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</si>
  <si>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</si>
  <si>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</si>
  <si>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</si>
  <si>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</si>
  <si>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</si>
  <si>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</si>
  <si>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</si>
  <si>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</si>
  <si>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</si>
  <si>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</si>
  <si>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</si>
  <si>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</si>
  <si>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</si>
  <si>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</si>
  <si>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</si>
  <si>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</si>
  <si>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</si>
  <si>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</si>
  <si>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</si>
  <si>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</si>
  <si>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</si>
  <si>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</si>
  <si>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</si>
  <si>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</si>
  <si>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</si>
  <si>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</si>
  <si>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</si>
  <si>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</si>
  <si>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</si>
  <si>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</si>
  <si>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</si>
  <si>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</si>
  <si>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</si>
  <si>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</si>
  <si>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</si>
  <si>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</si>
  <si>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</si>
  <si>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</si>
  <si>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</si>
  <si>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</si>
  <si>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</si>
  <si>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</si>
  <si>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</si>
  <si>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</si>
  <si>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</si>
  <si>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</si>
  <si>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</si>
  <si>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</si>
  <si>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</si>
  <si>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</si>
  <si>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</si>
  <si>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</si>
  <si>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</si>
  <si>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</si>
  <si>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</si>
  <si>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</si>
  <si>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</si>
  <si>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</si>
  <si>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</si>
  <si>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</si>
  <si>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</si>
  <si>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</si>
  <si>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</si>
  <si>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</si>
  <si>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</si>
  <si>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</si>
  <si>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</si>
  <si>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</si>
  <si>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</si>
  <si>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</si>
  <si>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</si>
  <si>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</si>
  <si>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</si>
  <si>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</si>
  <si>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</si>
  <si>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</si>
  <si>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</si>
  <si>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</si>
  <si>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</si>
  <si>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</si>
  <si>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</si>
  <si>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</si>
  <si>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</si>
  <si>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</si>
  <si>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</si>
  <si>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</si>
  <si>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</si>
  <si>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</si>
  <si>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</si>
  <si>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</si>
  <si>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</si>
  <si>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</si>
  <si>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</si>
  <si>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</si>
  <si>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</si>
  <si>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</si>
  <si>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</si>
  <si>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</si>
  <si>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</si>
  <si>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</si>
  <si>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</si>
  <si>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</si>
  <si>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</si>
  <si>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</si>
  <si>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</si>
  <si>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</si>
  <si>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</si>
  <si>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</si>
  <si>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</si>
  <si>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</si>
  <si>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</si>
  <si>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</si>
  <si>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</si>
  <si>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</si>
  <si>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</si>
  <si>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</si>
  <si>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</si>
  <si>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</si>
  <si>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</si>
  <si>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</si>
  <si>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</si>
  <si>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</si>
  <si>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</si>
  <si>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</si>
  <si>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</si>
  <si>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</si>
  <si>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</si>
  <si>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</si>
  <si>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</si>
  <si>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</si>
  <si>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</si>
  <si>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</si>
  <si>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</si>
  <si>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</si>
  <si>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</si>
  <si>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</si>
  <si>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</si>
  <si>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</si>
  <si>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</si>
  <si>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</si>
  <si>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</si>
  <si>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</si>
  <si>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</si>
  <si>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</si>
  <si>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</si>
  <si>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</si>
  <si>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</si>
  <si>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</si>
  <si>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</si>
  <si>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</si>
  <si>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</si>
  <si>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</si>
  <si>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</si>
  <si>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</si>
  <si>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</si>
  <si>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</si>
  <si>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</si>
  <si>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</si>
  <si>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</si>
  <si>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</si>
  <si>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</si>
  <si>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</si>
  <si>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</si>
  <si>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</si>
  <si>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</si>
  <si>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</si>
  <si>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</si>
  <si>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</si>
  <si>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</si>
  <si>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</si>
  <si>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</si>
  <si>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</si>
  <si>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</si>
  <si>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</si>
  <si>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</si>
  <si>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</si>
  <si>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</si>
  <si>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</si>
  <si>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</si>
  <si>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</si>
  <si>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</si>
  <si>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</si>
  <si>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</si>
  <si>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</si>
  <si>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</si>
  <si>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</si>
  <si>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</si>
  <si>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</si>
  <si>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</si>
  <si>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</si>
  <si>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</si>
  <si>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</si>
  <si>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</si>
  <si>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</si>
  <si>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</si>
  <si>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</si>
  <si>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</si>
  <si>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</si>
  <si>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</si>
  <si>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</si>
  <si>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</si>
  <si>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</si>
  <si>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</si>
  <si>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</si>
  <si>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</si>
  <si>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</si>
  <si>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</si>
  <si>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</si>
  <si>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</si>
  <si>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</si>
  <si>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</si>
  <si>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</si>
  <si>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</si>
  <si>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</si>
  <si>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</si>
  <si>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</si>
  <si>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</si>
  <si>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</si>
  <si>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</si>
  <si>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</si>
  <si>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</si>
  <si>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</si>
  <si>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</si>
  <si>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</si>
  <si>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</si>
  <si>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</si>
  <si>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</si>
  <si>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</si>
  <si>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</si>
  <si>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</si>
  <si>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</si>
  <si>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</si>
  <si>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</si>
  <si>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</si>
  <si>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</si>
  <si>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</si>
  <si>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</si>
  <si>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</si>
  <si>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</si>
  <si>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</si>
  <si>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</si>
  <si>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</si>
  <si>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</si>
  <si>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</si>
  <si>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</si>
  <si>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</si>
  <si>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</si>
  <si>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</si>
  <si>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</si>
  <si>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</si>
  <si>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</si>
  <si>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</si>
  <si>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</si>
  <si>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</si>
  <si>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</si>
  <si>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</si>
  <si>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</si>
  <si>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</si>
  <si>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</si>
  <si>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</si>
  <si>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</si>
  <si>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</si>
  <si>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</si>
  <si>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</si>
  <si>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</si>
  <si>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</si>
  <si>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</si>
  <si>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</si>
  <si>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</si>
  <si>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</si>
  <si>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</si>
  <si>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</si>
  <si>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</si>
  <si>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</si>
  <si>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</si>
  <si>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</si>
  <si>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</si>
  <si>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</si>
  <si>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</si>
  <si>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</si>
  <si>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</si>
  <si>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</si>
  <si>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</si>
  <si>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</si>
  <si>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</si>
  <si>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</si>
  <si>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</si>
  <si>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</si>
  <si>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</si>
  <si>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</si>
  <si>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</si>
  <si>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</si>
  <si>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</si>
  <si>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</si>
  <si>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</si>
  <si>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</si>
  <si>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</si>
  <si>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</si>
  <si>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</si>
  <si>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</si>
  <si>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</si>
  <si>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</si>
  <si>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</si>
  <si>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</si>
  <si>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</si>
  <si>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</si>
  <si>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</si>
  <si>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</si>
  <si>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</si>
  <si>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</si>
  <si>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</si>
  <si>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</si>
  <si>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</si>
  <si>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</si>
  <si>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</si>
  <si>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</si>
  <si>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</si>
  <si>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</si>
  <si>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</si>
  <si>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</si>
  <si>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</si>
  <si>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</si>
  <si>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</si>
  <si>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</si>
  <si>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</si>
  <si>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</si>
  <si>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</si>
  <si>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</si>
  <si>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</si>
  <si>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</si>
  <si>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</si>
  <si>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</si>
  <si>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</si>
  <si>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</si>
  <si>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</si>
  <si>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</si>
  <si>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</si>
  <si>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</si>
  <si>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</si>
  <si>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</si>
  <si>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</si>
  <si>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</si>
  <si>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</si>
  <si>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</si>
  <si>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</si>
  <si>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</si>
  <si>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</si>
  <si>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</si>
  <si>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</si>
  <si>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</si>
  <si>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</si>
  <si>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</si>
  <si>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</si>
  <si>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</si>
  <si>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</si>
  <si>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</si>
  <si>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</si>
  <si>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</si>
  <si>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</si>
  <si>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</si>
  <si>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</si>
  <si>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</si>
  <si>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</si>
  <si>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</si>
  <si>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</si>
  <si>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</si>
  <si>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</si>
  <si>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</si>
  <si>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</si>
  <si>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</si>
  <si>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</si>
  <si>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</si>
  <si>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</si>
  <si>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</si>
  <si>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</si>
  <si>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</si>
  <si>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</si>
  <si>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</si>
  <si>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</si>
  <si>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</si>
  <si>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</si>
  <si>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</si>
  <si>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</si>
  <si>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</si>
  <si>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</si>
  <si>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</si>
  <si>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</si>
  <si>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</si>
  <si>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</si>
  <si>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</si>
  <si>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</si>
  <si>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</si>
  <si>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</si>
  <si>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</si>
  <si>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</si>
  <si>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</si>
  <si>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</si>
  <si>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</si>
  <si>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</si>
  <si>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</si>
  <si>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</si>
  <si>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</si>
  <si>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</si>
  <si>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</si>
  <si>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</si>
  <si>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</si>
  <si>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</si>
  <si>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</si>
  <si>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</si>
  <si>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</si>
  <si>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</si>
  <si>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</si>
  <si>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</si>
  <si>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</si>
  <si>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</si>
  <si>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</si>
  <si>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</si>
  <si>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</si>
  <si>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</si>
  <si>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</si>
  <si>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</si>
  <si>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</si>
  <si>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</si>
  <si>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</si>
  <si>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</si>
  <si>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</si>
  <si>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</si>
  <si>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</si>
  <si>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</si>
  <si>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</si>
  <si>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</si>
  <si>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</si>
  <si>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</si>
  <si>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</si>
  <si>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</si>
  <si>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</si>
  <si>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</si>
  <si>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</si>
  <si>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</si>
  <si>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</si>
  <si>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</si>
  <si>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</si>
  <si>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</si>
  <si>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</si>
  <si>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</si>
  <si>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</si>
  <si>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</si>
  <si>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</si>
  <si>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</si>
  <si>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</si>
  <si>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</si>
  <si>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</si>
  <si>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</si>
  <si>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</si>
  <si>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</si>
  <si>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</si>
  <si>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</si>
  <si>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</si>
  <si>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</si>
  <si>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</si>
  <si>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</si>
  <si>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</si>
  <si>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</si>
  <si>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</si>
  <si>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</si>
  <si>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</si>
  <si>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</si>
  <si>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</si>
  <si>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</si>
  <si>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</si>
  <si>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</si>
  <si>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</si>
  <si>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</si>
  <si>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</si>
  <si>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</si>
  <si>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</si>
  <si>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</si>
  <si>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</si>
  <si>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</si>
  <si>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</si>
  <si>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</si>
  <si>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</si>
  <si>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</si>
  <si>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</si>
  <si>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</si>
  <si>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</si>
  <si>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</si>
  <si>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</si>
  <si>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</si>
  <si>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</si>
  <si>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</si>
  <si>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</si>
  <si>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</si>
  <si>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</si>
  <si>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</si>
  <si>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</si>
  <si>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</si>
  <si>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</si>
  <si>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</si>
  <si>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</si>
  <si>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</si>
  <si>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</si>
  <si>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</si>
  <si>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</si>
  <si>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</si>
  <si>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</si>
  <si>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</si>
  <si>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</si>
  <si>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</si>
  <si>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</si>
  <si>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</si>
  <si>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</si>
  <si>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</si>
  <si>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</si>
  <si>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</si>
  <si>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</si>
  <si>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</si>
  <si>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</si>
  <si>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</si>
  <si>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</si>
  <si>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</si>
  <si>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</si>
  <si>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</si>
  <si>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</si>
  <si>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</si>
  <si>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</si>
  <si>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</si>
  <si>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</si>
  <si>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</si>
  <si>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</si>
  <si>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</si>
  <si>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</si>
  <si>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</si>
  <si>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</si>
  <si>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</si>
  <si>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</si>
  <si>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</si>
  <si>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</si>
  <si>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</si>
  <si>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</si>
  <si>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</si>
  <si>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</si>
  <si>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</si>
  <si>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</si>
  <si>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</si>
  <si>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</si>
  <si>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</si>
  <si>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</si>
  <si>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</si>
  <si>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</si>
  <si>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</si>
  <si>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</si>
  <si>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</si>
  <si>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</si>
  <si>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</si>
  <si>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</si>
  <si>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</si>
  <si>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</si>
  <si>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</si>
  <si>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</si>
  <si>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</si>
  <si>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</si>
  <si>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</si>
  <si>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</si>
  <si>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</si>
  <si>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</si>
  <si>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</si>
  <si>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</si>
  <si>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</si>
  <si>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</si>
  <si>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</si>
  <si>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</si>
  <si>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</si>
  <si>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</si>
  <si>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</si>
  <si>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</si>
  <si>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</si>
  <si>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</si>
  <si>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</si>
  <si>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</si>
  <si>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</si>
  <si>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</si>
  <si>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</si>
  <si>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</si>
  <si>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</si>
  <si>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</si>
  <si>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</si>
  <si>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</si>
  <si>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</si>
  <si>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</si>
  <si>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</si>
  <si>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</si>
  <si>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</si>
  <si>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</si>
  <si>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</si>
  <si>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</si>
  <si>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</si>
  <si>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</si>
  <si>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</si>
  <si>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</si>
  <si>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</si>
  <si>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</si>
  <si>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</si>
  <si>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</si>
  <si>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</si>
  <si>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</si>
  <si>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</si>
  <si>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</si>
  <si>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</si>
  <si>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</si>
  <si>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</si>
  <si>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</si>
  <si>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</si>
  <si>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</si>
  <si>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</si>
  <si>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</si>
  <si>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</si>
  <si>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</si>
  <si>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</si>
  <si>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</si>
  <si>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</si>
  <si>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</si>
  <si>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</si>
  <si>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</si>
  <si>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</si>
  <si>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</si>
  <si>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</si>
  <si>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</si>
  <si>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</si>
  <si>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</si>
  <si>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</si>
  <si>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</si>
  <si>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</si>
  <si>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</si>
  <si>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</si>
  <si>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</si>
  <si>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</si>
  <si>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</si>
  <si>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</si>
  <si>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</si>
  <si>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</si>
  <si>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</si>
  <si>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</si>
  <si>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</si>
  <si>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</si>
  <si>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</si>
  <si>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</si>
  <si>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</si>
  <si>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</si>
  <si>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</si>
  <si>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</si>
  <si>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</si>
  <si>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</si>
  <si>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</si>
  <si>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</si>
  <si>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</si>
  <si>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</si>
  <si>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</si>
  <si>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</si>
  <si>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</si>
  <si>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</si>
  <si>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</si>
  <si>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</si>
  <si>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</si>
  <si>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</si>
  <si>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</si>
  <si>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</si>
  <si>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</si>
  <si>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</si>
  <si>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</si>
  <si>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</si>
  <si>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</si>
  <si>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</si>
  <si>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</si>
  <si>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</si>
  <si>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</si>
  <si>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</si>
  <si>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</si>
  <si>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</si>
  <si>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</si>
  <si>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</si>
  <si>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</si>
  <si>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</si>
  <si>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</si>
  <si>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</si>
  <si>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</si>
  <si>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</si>
  <si>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</si>
  <si>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</si>
  <si>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</si>
  <si>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</si>
  <si>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</si>
  <si>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</si>
  <si>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</si>
  <si>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</si>
  <si>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</si>
  <si>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</si>
  <si>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</si>
  <si>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</si>
  <si>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</si>
  <si>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</si>
  <si>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</si>
  <si>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</si>
  <si>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</si>
  <si>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</si>
  <si>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</si>
  <si>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</si>
  <si>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</si>
  <si>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</si>
  <si>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</si>
  <si>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</si>
  <si>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</si>
  <si>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</si>
  <si>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</si>
  <si>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</si>
  <si>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</si>
  <si>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</si>
  <si>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</si>
  <si>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</si>
  <si>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</si>
  <si>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</si>
  <si>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</si>
  <si>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</si>
  <si>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</si>
  <si>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</si>
  <si>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</si>
  <si>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</si>
  <si>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</si>
  <si>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</si>
  <si>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</si>
  <si>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</si>
  <si>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</si>
  <si>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</si>
  <si>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</si>
  <si>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</si>
  <si>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</si>
  <si>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</si>
  <si>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</si>
  <si>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</si>
  <si>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</si>
  <si>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</si>
  <si>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</si>
  <si>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</si>
  <si>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</si>
  <si>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</si>
  <si>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</si>
  <si>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</si>
  <si>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</si>
  <si>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</si>
  <si>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</si>
  <si>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</si>
  <si>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</si>
  <si>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</si>
  <si>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</si>
  <si>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</si>
  <si>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</si>
  <si>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</si>
  <si>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</si>
  <si>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</si>
  <si>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</si>
  <si>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</si>
  <si>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</si>
  <si>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</si>
  <si>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</si>
  <si>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</si>
  <si>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</si>
  <si>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</si>
  <si>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</si>
  <si>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</si>
  <si>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</si>
  <si>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</si>
  <si>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</si>
  <si>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</si>
  <si>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</si>
  <si>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</si>
  <si>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</si>
  <si>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</si>
  <si>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</si>
  <si>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</si>
  <si>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</si>
  <si>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</si>
  <si>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</si>
  <si>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</si>
  <si>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</si>
  <si>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</si>
  <si>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</si>
  <si>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</si>
  <si>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</si>
  <si>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</si>
  <si>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</si>
  <si>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</si>
  <si>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</si>
  <si>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</si>
  <si>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</si>
  <si>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</si>
  <si>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</si>
  <si>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</si>
  <si>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</si>
  <si>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</si>
  <si>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</si>
  <si>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</si>
  <si>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</si>
  <si>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</si>
  <si>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</si>
  <si>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</si>
  <si>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</si>
  <si>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</si>
  <si>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</si>
  <si>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</si>
  <si>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</si>
  <si>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</si>
  <si>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</si>
  <si>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</si>
  <si>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</si>
  <si>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</si>
  <si>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</si>
  <si>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</si>
  <si>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</si>
  <si>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</si>
  <si>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</si>
  <si>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</si>
  <si>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</si>
  <si>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</si>
  <si>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</si>
  <si>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</si>
  <si>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</si>
  <si>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</si>
  <si>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</si>
  <si>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</si>
  <si>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</si>
  <si>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</si>
  <si>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</si>
  <si>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</si>
  <si>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</si>
  <si>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</si>
  <si>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</si>
  <si>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</si>
  <si>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</si>
  <si>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</si>
  <si>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</si>
  <si>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</si>
  <si>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</si>
  <si>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</si>
  <si>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</si>
  <si>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</si>
  <si>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</si>
  <si>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</si>
  <si>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</si>
  <si>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</si>
  <si>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</si>
  <si>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</si>
  <si>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</si>
  <si>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</si>
  <si>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</si>
  <si>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</si>
  <si>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</si>
  <si>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</si>
  <si>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</si>
  <si>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</si>
  <si>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</si>
  <si>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</si>
  <si>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</si>
  <si>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</si>
  <si>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</si>
  <si>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</si>
  <si>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</si>
  <si>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</si>
  <si>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</si>
  <si>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</si>
  <si>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</si>
  <si>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</si>
  <si>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</si>
  <si>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</si>
  <si>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</si>
  <si>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</si>
  <si>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</si>
  <si>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</si>
  <si>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</si>
  <si>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</si>
  <si>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</si>
  <si>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</si>
  <si>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</si>
  <si>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</si>
  <si>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</si>
  <si>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</si>
  <si>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</si>
  <si>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</si>
  <si>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</si>
  <si>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</si>
  <si>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</si>
  <si>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</si>
  <si>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</si>
  <si>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</si>
  <si>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</si>
  <si>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</si>
  <si>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</si>
  <si>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</si>
  <si>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</si>
  <si>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</si>
  <si>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</si>
  <si>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</si>
  <si>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</si>
  <si>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</si>
  <si>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</si>
  <si>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</si>
  <si>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</si>
  <si>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</si>
  <si>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</si>
  <si>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</si>
  <si>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</si>
  <si>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</si>
  <si>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</si>
  <si>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</si>
  <si>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</si>
  <si>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</si>
  <si>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</si>
  <si>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</si>
  <si>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</si>
  <si>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</si>
  <si>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</si>
  <si>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</si>
  <si>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</si>
  <si>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</si>
  <si>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</si>
  <si>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</si>
  <si>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</si>
  <si>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</si>
  <si>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</si>
  <si>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</si>
  <si>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</si>
  <si>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</si>
  <si>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</si>
  <si>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</si>
  <si>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</si>
  <si>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</si>
  <si>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</si>
  <si>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</si>
  <si>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</si>
  <si>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</si>
  <si>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</si>
  <si>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</si>
  <si>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</si>
  <si>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</si>
  <si>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</si>
  <si>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</si>
  <si>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</si>
  <si>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</si>
  <si>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</si>
  <si>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</si>
  <si>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</si>
  <si>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</si>
  <si>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</si>
  <si>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</si>
  <si>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</si>
  <si>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</si>
  <si>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</si>
  <si>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</si>
  <si>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</si>
  <si>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</si>
  <si>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</si>
  <si>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</si>
  <si>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</si>
  <si>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</si>
  <si>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</si>
  <si>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</si>
  <si>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</si>
  <si>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</si>
  <si>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</si>
  <si>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</si>
  <si>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</si>
  <si>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</si>
  <si>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</si>
  <si>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</si>
  <si>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</si>
  <si>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</si>
  <si>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</si>
  <si>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</si>
  <si>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</si>
  <si>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</si>
  <si>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</si>
  <si>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</si>
  <si>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</si>
  <si>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</si>
  <si>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</si>
  <si>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</si>
  <si>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</si>
  <si>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</si>
  <si>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</si>
  <si>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</si>
  <si>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</si>
  <si>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</si>
  <si>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</si>
  <si>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</si>
  <si>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</si>
  <si>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</si>
  <si>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</si>
  <si>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</si>
  <si>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</si>
  <si>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</si>
  <si>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</si>
  <si>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</si>
  <si>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</si>
  <si>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</si>
  <si>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</si>
  <si>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</si>
  <si>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</si>
  <si>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</si>
  <si>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</si>
  <si>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</si>
  <si>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</si>
  <si>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</si>
  <si>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</si>
  <si>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</si>
  <si>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</si>
  <si>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</si>
  <si>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</si>
  <si>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</si>
  <si>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</si>
  <si>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</si>
  <si>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</si>
  <si>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</si>
  <si>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</si>
  <si>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</si>
  <si>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</si>
  <si>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</si>
  <si>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</si>
  <si>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</si>
  <si>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</si>
  <si>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</si>
  <si>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</si>
  <si>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</si>
  <si>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</si>
  <si>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</si>
  <si>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</si>
  <si>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</si>
  <si>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</si>
  <si>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</si>
  <si>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</si>
  <si>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</si>
  <si>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</si>
  <si>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</si>
  <si>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</si>
  <si>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</si>
  <si>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</si>
  <si>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</si>
  <si>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</si>
  <si>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</si>
  <si>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</si>
  <si>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</si>
  <si>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</si>
  <si>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</si>
  <si>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</si>
  <si>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</si>
  <si>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</si>
  <si>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</si>
  <si>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</si>
  <si>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</si>
  <si>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</si>
  <si>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</si>
  <si>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</si>
  <si>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</si>
  <si>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</si>
  <si>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</si>
  <si>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</si>
  <si>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</si>
  <si>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</si>
  <si>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</si>
  <si>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</si>
  <si>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</si>
  <si>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</si>
  <si>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</si>
  <si>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</si>
  <si>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</si>
  <si>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</si>
  <si>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</si>
  <si>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</si>
  <si>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</si>
  <si>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</si>
  <si>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</si>
  <si>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</si>
  <si>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</si>
  <si>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</si>
  <si>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</si>
  <si>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</si>
  <si>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</si>
  <si>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</si>
  <si>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</si>
  <si>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</si>
  <si>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</si>
  <si>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</si>
  <si>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</si>
  <si>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</si>
  <si>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</si>
  <si>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</si>
  <si>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</si>
  <si>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</si>
  <si>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</si>
  <si>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</si>
  <si>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</si>
  <si>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</si>
  <si>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</si>
  <si>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</si>
  <si>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</si>
  <si>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</si>
  <si>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</si>
  <si>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</si>
  <si>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</si>
  <si>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</si>
  <si>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</si>
  <si>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</si>
  <si>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</si>
  <si>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</si>
  <si>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</si>
  <si>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</si>
  <si>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</si>
  <si>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</si>
  <si>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</si>
  <si>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</si>
  <si>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</si>
  <si>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</si>
  <si>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</si>
  <si>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</si>
  <si>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</si>
  <si>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</si>
  <si>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</si>
  <si>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</si>
  <si>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</si>
  <si>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</si>
  <si>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</si>
  <si>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</si>
  <si>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</si>
  <si>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</si>
  <si>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</si>
  <si>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</si>
  <si>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</si>
  <si>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</si>
  <si>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</si>
  <si>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</si>
  <si>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</si>
  <si>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</si>
  <si>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</si>
  <si>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</si>
  <si>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</si>
  <si>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</si>
  <si>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</si>
  <si>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</si>
  <si>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</si>
  <si>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</si>
  <si>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</si>
  <si>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</si>
  <si>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</si>
  <si>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</si>
  <si>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</si>
  <si>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</si>
  <si>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</si>
  <si>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</si>
  <si>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</si>
  <si>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</si>
  <si>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</si>
  <si>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</si>
  <si>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</si>
  <si>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</si>
  <si>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</si>
  <si>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</si>
  <si>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</si>
  <si>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</si>
  <si>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</si>
  <si>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</si>
  <si>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</si>
  <si>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</si>
  <si>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</si>
  <si>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</si>
  <si>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</si>
  <si>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</si>
  <si>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</si>
  <si>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</si>
  <si>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</si>
  <si>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</si>
  <si>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</si>
  <si>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</si>
  <si>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</si>
  <si>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</si>
  <si>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</si>
  <si>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</si>
  <si>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</si>
  <si>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</si>
  <si>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</si>
  <si>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</si>
  <si>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</si>
  <si>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</si>
  <si>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</si>
  <si>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</si>
  <si>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</si>
  <si>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</si>
  <si>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</si>
  <si>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</si>
  <si>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</si>
  <si>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</si>
  <si>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</si>
  <si>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</si>
  <si>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</si>
  <si>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</si>
  <si>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</si>
  <si>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</si>
  <si>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</si>
  <si>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</si>
  <si>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</si>
  <si>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</si>
  <si>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</si>
  <si>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</si>
  <si>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</si>
  <si>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</si>
  <si>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</si>
  <si>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</si>
  <si>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</si>
  <si>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</si>
  <si>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</si>
  <si>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</si>
  <si>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</si>
  <si>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</si>
  <si>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</si>
  <si>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</si>
  <si>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</si>
  <si>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</si>
  <si>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</si>
  <si>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</si>
  <si>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</si>
  <si>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</si>
  <si>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</si>
  <si>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</si>
  <si>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</si>
  <si>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</si>
  <si>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</si>
  <si>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</si>
  <si>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</si>
  <si>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</si>
  <si>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</si>
  <si>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</si>
  <si>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</si>
  <si>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</si>
  <si>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</si>
  <si>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</si>
  <si>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</si>
  <si>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</si>
  <si>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</si>
  <si>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</si>
  <si>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</si>
  <si>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</si>
  <si>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</si>
  <si>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</si>
  <si>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</si>
  <si>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</si>
  <si>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</si>
  <si>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</si>
  <si>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</si>
  <si>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</si>
  <si>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</si>
  <si>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</si>
  <si>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</si>
  <si>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</si>
  <si>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</si>
  <si>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</si>
  <si>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</si>
  <si>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</si>
  <si>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</si>
  <si>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</si>
  <si>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</si>
  <si>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</si>
  <si>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</si>
  <si>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</si>
  <si>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</si>
  <si>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</si>
  <si>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</si>
  <si>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</si>
  <si>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</si>
  <si>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</si>
  <si>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</si>
  <si>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</si>
  <si>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</si>
  <si>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</si>
  <si>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</si>
  <si>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</si>
  <si>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</si>
  <si>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</si>
  <si>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</si>
  <si>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</si>
  <si>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</si>
  <si>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</si>
  <si>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</si>
  <si>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</si>
  <si>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</si>
  <si>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</si>
  <si>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</si>
  <si>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</si>
  <si>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</si>
  <si>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</si>
  <si>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</si>
  <si>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</si>
  <si>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</si>
  <si>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</si>
  <si>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</si>
  <si>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</si>
  <si>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</si>
  <si>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</si>
  <si>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</si>
  <si>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</si>
  <si>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</si>
  <si>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</si>
  <si>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</si>
  <si>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</si>
  <si>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</si>
  <si>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</si>
  <si>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</si>
  <si>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</si>
  <si>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</si>
  <si>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</si>
  <si>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</si>
  <si>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</si>
  <si>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</si>
  <si>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</si>
  <si>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</si>
  <si>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</si>
  <si>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</si>
  <si>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</si>
  <si>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</si>
  <si>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</si>
  <si>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</si>
  <si>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</si>
  <si>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</si>
  <si>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</si>
  <si>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</si>
  <si>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</si>
  <si>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</si>
  <si>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</si>
  <si>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</si>
  <si>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</si>
  <si>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</si>
  <si>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</si>
  <si>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</si>
  <si>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</si>
  <si>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</si>
  <si>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</si>
  <si>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</si>
  <si>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</si>
  <si>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</si>
  <si>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</si>
  <si>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</si>
  <si>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</si>
  <si>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</si>
  <si>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</si>
  <si>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</si>
  <si>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</si>
  <si>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</si>
  <si>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</si>
  <si>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</si>
  <si>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</si>
  <si>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</si>
  <si>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</si>
  <si>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</si>
  <si>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</si>
  <si>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</si>
  <si>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</si>
  <si>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</si>
  <si>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</si>
  <si>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</si>
  <si>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</si>
  <si>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</si>
  <si>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</si>
  <si>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</si>
  <si>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</si>
  <si>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</si>
  <si>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</si>
  <si>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</si>
  <si>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</si>
  <si>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</si>
  <si>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</si>
  <si>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</si>
  <si>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</si>
  <si>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</si>
  <si>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</si>
  <si>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</si>
  <si>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</si>
  <si>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</si>
  <si>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</si>
  <si>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</si>
  <si>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</si>
  <si>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</si>
  <si>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</si>
  <si>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</si>
  <si>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</si>
  <si>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</si>
  <si>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</si>
  <si>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</si>
  <si>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</si>
  <si>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</si>
  <si>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</si>
  <si>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</si>
  <si>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</si>
  <si>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</si>
  <si>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</si>
  <si>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</si>
  <si>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</si>
  <si>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</si>
  <si>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</si>
  <si>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</si>
  <si>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</si>
  <si>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</si>
  <si>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</si>
  <si>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</si>
  <si>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</si>
  <si>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</si>
  <si>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</si>
  <si>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</si>
  <si>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</si>
  <si>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</si>
  <si>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</si>
  <si>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</si>
  <si>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</si>
  <si>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</si>
  <si>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</si>
  <si>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</si>
  <si>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</si>
  <si>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</si>
  <si>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</si>
  <si>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</si>
  <si>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</si>
  <si>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</si>
  <si>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</si>
  <si>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</si>
  <si>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</si>
  <si>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</si>
  <si>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</si>
  <si>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</si>
  <si>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</si>
  <si>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</si>
  <si>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</si>
  <si>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</si>
  <si>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</si>
  <si>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</si>
  <si>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</si>
  <si>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</si>
  <si>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</si>
  <si>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</si>
  <si>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</si>
  <si>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</si>
  <si>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</si>
  <si>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</si>
  <si>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</si>
  <si>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</si>
  <si>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</si>
  <si>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</si>
  <si>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</si>
  <si>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</si>
  <si>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</si>
  <si>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</si>
  <si>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</si>
  <si>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</si>
  <si>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</si>
  <si>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</si>
  <si>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</si>
  <si>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</si>
  <si>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</si>
  <si>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</si>
  <si>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</si>
  <si>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</si>
  <si>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</si>
  <si>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</si>
  <si>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</si>
  <si>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</si>
  <si>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</si>
  <si>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</si>
  <si>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</si>
  <si>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</si>
  <si>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</si>
  <si>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</si>
  <si>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</si>
  <si>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</si>
  <si>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</si>
  <si>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</si>
  <si>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</si>
  <si>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</si>
  <si>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</si>
  <si>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</si>
  <si>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</si>
  <si>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</si>
  <si>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</si>
  <si>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</si>
  <si>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</si>
  <si>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</si>
  <si>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</si>
  <si>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</si>
  <si>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</si>
  <si>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</si>
  <si>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</si>
  <si>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</si>
  <si>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</si>
  <si>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</si>
  <si>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</si>
  <si>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</si>
  <si>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</si>
  <si>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</si>
  <si>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</si>
  <si>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</si>
  <si>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</si>
  <si>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</si>
  <si>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</si>
  <si>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</si>
  <si>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</si>
  <si>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</si>
  <si>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</si>
  <si>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</si>
  <si>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</si>
  <si>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</si>
  <si>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</si>
  <si>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</si>
  <si>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</si>
  <si>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</si>
  <si>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</si>
  <si>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</si>
  <si>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</si>
  <si>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</si>
  <si>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</si>
  <si>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</si>
  <si>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</si>
  <si>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</si>
  <si>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</si>
  <si>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</si>
  <si>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</si>
  <si>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</si>
  <si>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</si>
  <si>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</si>
  <si>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</si>
  <si>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</si>
  <si>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</si>
  <si>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</si>
  <si>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</si>
  <si>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</si>
  <si>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</si>
  <si>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</si>
  <si>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</si>
  <si>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</si>
  <si>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</si>
  <si>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</si>
  <si>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</si>
  <si>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</si>
  <si>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</si>
  <si>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</si>
  <si>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</si>
  <si>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</si>
  <si>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</si>
  <si>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</si>
  <si>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</si>
  <si>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</si>
  <si>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</si>
  <si>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</si>
  <si>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</si>
  <si>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</si>
  <si>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</si>
  <si>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</si>
  <si>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</si>
  <si>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</si>
  <si>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</si>
  <si>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</si>
  <si>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</si>
  <si>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</si>
  <si>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</si>
  <si>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</si>
  <si>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</si>
  <si>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</si>
  <si>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</si>
  <si>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</si>
  <si>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</si>
  <si>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</si>
  <si>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</si>
  <si>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</si>
  <si>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</si>
  <si>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</si>
  <si>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</si>
  <si>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</si>
  <si>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</si>
  <si>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</si>
  <si>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</si>
  <si>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</si>
  <si>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</si>
  <si>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</si>
  <si>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</si>
  <si>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</si>
  <si>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</si>
  <si>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</si>
  <si>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</si>
  <si>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</si>
  <si>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</si>
  <si>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</si>
  <si>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</si>
  <si>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</si>
  <si>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</si>
  <si>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</si>
  <si>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</si>
  <si>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</si>
  <si>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</si>
  <si>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</si>
  <si>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</si>
  <si>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</si>
  <si>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</si>
  <si>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</si>
  <si>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</si>
  <si>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</si>
  <si>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</si>
  <si>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</si>
  <si>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</si>
  <si>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</si>
  <si>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</si>
  <si>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</si>
  <si>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</si>
  <si>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</si>
  <si>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</si>
  <si>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</si>
  <si>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</si>
  <si>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</si>
  <si>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</si>
  <si>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</si>
  <si>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</si>
  <si>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</si>
  <si>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</si>
  <si>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</si>
  <si>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</si>
  <si>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</si>
  <si>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</si>
  <si>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</si>
  <si>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</si>
  <si>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</si>
  <si>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</si>
  <si>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</si>
  <si>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</si>
  <si>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</si>
  <si>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</si>
  <si>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</si>
  <si>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</si>
  <si>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</si>
  <si>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</si>
  <si>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</si>
  <si>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</si>
  <si>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</si>
  <si>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</si>
  <si>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</si>
  <si>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</si>
  <si>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</si>
  <si>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</si>
  <si>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</si>
  <si>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</si>
  <si>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</si>
  <si>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</si>
  <si>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</si>
  <si>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</si>
  <si>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</si>
  <si>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</si>
  <si>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</si>
  <si>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</si>
  <si>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</si>
  <si>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</si>
  <si>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</si>
  <si>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</si>
  <si>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</si>
  <si>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</si>
  <si>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</si>
  <si>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</si>
  <si>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</si>
  <si>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</si>
  <si>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</si>
  <si>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</si>
  <si>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</si>
  <si>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</si>
  <si>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</si>
  <si>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</si>
  <si>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</si>
  <si>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</si>
  <si>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</si>
  <si>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</si>
  <si>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</si>
  <si>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</si>
  <si>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</si>
  <si>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</si>
  <si>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</si>
  <si>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</si>
  <si>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</si>
  <si>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</si>
  <si>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</si>
  <si>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</si>
  <si>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</si>
  <si>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</si>
  <si>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</si>
  <si>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</si>
  <si>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</si>
  <si>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</si>
  <si>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</si>
  <si>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</si>
  <si>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</si>
  <si>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</si>
  <si>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</si>
  <si>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</si>
  <si>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</si>
  <si>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</si>
  <si>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</si>
  <si>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</si>
  <si>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</si>
  <si>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</si>
  <si>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</si>
  <si>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</si>
  <si>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</si>
  <si>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</si>
  <si>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</si>
  <si>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</si>
  <si>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</si>
  <si>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</si>
  <si>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</si>
  <si>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</si>
  <si>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</si>
  <si>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</si>
  <si>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</si>
  <si>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</si>
  <si>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</si>
  <si>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</si>
  <si>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</si>
  <si>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</si>
  <si>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</si>
  <si>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</si>
  <si>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</si>
  <si>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</si>
  <si>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</si>
  <si>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</si>
  <si>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</si>
  <si>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</si>
  <si>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</si>
  <si>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</si>
  <si>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</si>
  <si>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</si>
  <si>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</si>
  <si>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</si>
  <si>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</si>
  <si>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</si>
  <si>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</si>
  <si>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</si>
  <si>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</si>
  <si>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</si>
  <si>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</si>
  <si>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</si>
  <si>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</si>
  <si>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</si>
  <si>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</si>
  <si>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</si>
  <si>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</si>
  <si>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</si>
  <si>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</si>
  <si>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</si>
  <si>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</si>
  <si>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</si>
  <si>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</si>
  <si>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</si>
  <si>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</si>
  <si>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</si>
  <si>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</si>
  <si>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</si>
  <si>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</si>
  <si>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</si>
  <si>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</si>
  <si>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</si>
  <si>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</si>
  <si>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</si>
  <si>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</si>
  <si>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</si>
  <si>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</si>
  <si>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</si>
  <si>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</si>
  <si>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</si>
  <si>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</si>
  <si>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</si>
  <si>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</si>
  <si>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</si>
  <si>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</si>
  <si>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</si>
  <si>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</si>
  <si>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</si>
  <si>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</si>
  <si>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</si>
  <si>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</si>
  <si>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</si>
  <si>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</si>
  <si>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</si>
  <si>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</si>
  <si>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</si>
  <si>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</si>
  <si>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</si>
  <si>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</si>
  <si>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</si>
  <si>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</si>
  <si>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</si>
  <si>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</si>
  <si>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</si>
  <si>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</si>
  <si>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</si>
  <si>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</si>
  <si>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</si>
  <si>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</si>
  <si>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</si>
  <si>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</si>
  <si>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</si>
  <si>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</si>
  <si>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</si>
  <si>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</si>
  <si>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</si>
  <si>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</si>
  <si>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</si>
  <si>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</si>
  <si>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</si>
  <si>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</si>
  <si>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</si>
  <si>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</si>
  <si>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</si>
  <si>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</si>
  <si>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</si>
  <si>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</si>
  <si>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</si>
  <si>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</si>
  <si>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</si>
  <si>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</si>
  <si>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</si>
  <si>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</si>
  <si>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</si>
  <si>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</si>
  <si>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</si>
  <si>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</si>
  <si>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</si>
  <si>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</si>
  <si>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</si>
  <si>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</si>
  <si>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</si>
  <si>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</si>
  <si>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</si>
  <si>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</si>
  <si>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</si>
  <si>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</si>
  <si>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</si>
  <si>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</si>
  <si>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</si>
  <si>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</si>
  <si>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</si>
  <si>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</si>
  <si>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</si>
  <si>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</si>
  <si>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</si>
  <si>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</si>
  <si>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</si>
  <si>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</si>
  <si>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</si>
  <si>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</si>
  <si>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</si>
  <si>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</si>
  <si>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</si>
  <si>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</si>
  <si>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</si>
  <si>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</si>
  <si>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</si>
  <si>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</si>
  <si>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</si>
  <si>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</si>
  <si>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</si>
  <si>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</si>
  <si>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</si>
  <si>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</si>
  <si>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</si>
  <si>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</si>
  <si>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</si>
  <si>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</si>
  <si>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</si>
  <si>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</si>
  <si>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</si>
  <si>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</si>
  <si>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</si>
  <si>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</si>
  <si>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</si>
  <si>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</si>
  <si>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</si>
  <si>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</si>
  <si>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</si>
  <si>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</si>
  <si>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</si>
  <si>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</si>
  <si>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</si>
  <si>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</si>
  <si>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</si>
  <si>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</si>
  <si>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</si>
  <si>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</si>
  <si>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</si>
  <si>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</si>
  <si>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</si>
  <si>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</si>
  <si>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</si>
  <si>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</si>
  <si>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</si>
  <si>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</si>
  <si>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</si>
  <si>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</si>
  <si>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</si>
  <si>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</si>
  <si>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</si>
  <si>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</si>
  <si>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</si>
  <si>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</si>
  <si>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</si>
  <si>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</si>
  <si>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</si>
  <si>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</si>
  <si>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</si>
  <si>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</si>
  <si>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</si>
  <si>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</si>
  <si>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</si>
  <si>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</si>
  <si>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</si>
  <si>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</si>
  <si>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</si>
  <si>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</si>
  <si>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</si>
  <si>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</si>
  <si>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</si>
  <si>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</si>
  <si>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</si>
  <si>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</si>
  <si>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</si>
  <si>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</si>
  <si>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</si>
  <si>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</si>
  <si>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</si>
  <si>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</si>
  <si>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</si>
  <si>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</si>
  <si>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</si>
  <si>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</si>
  <si>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</si>
  <si>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</si>
  <si>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</si>
  <si>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</si>
  <si>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</si>
  <si>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</si>
  <si>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</si>
  <si>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</si>
  <si>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</si>
  <si>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</si>
  <si>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</si>
  <si>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</si>
  <si>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</si>
  <si>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</si>
  <si>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</si>
  <si>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</si>
  <si>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</si>
  <si>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</si>
  <si>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</si>
  <si>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</si>
  <si>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</si>
  <si>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</si>
  <si>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</si>
  <si>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</si>
  <si>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</si>
  <si>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</si>
  <si>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</si>
  <si>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</si>
  <si>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</si>
  <si>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</si>
  <si>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</si>
  <si>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</si>
  <si>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</si>
  <si>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</si>
  <si>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</si>
  <si>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</si>
  <si>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</si>
  <si>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</si>
  <si>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</si>
  <si>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</si>
  <si>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</si>
  <si>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</si>
  <si>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</si>
  <si>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</si>
  <si>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</si>
  <si>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</si>
  <si>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</si>
  <si>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</si>
  <si>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</si>
  <si>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</si>
  <si>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</si>
  <si>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</si>
  <si>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</si>
  <si>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</si>
  <si>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</si>
  <si>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</si>
  <si>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</si>
  <si>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</si>
  <si>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</si>
  <si>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</si>
  <si>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</si>
  <si>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</si>
  <si>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</si>
  <si>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</si>
  <si>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</si>
  <si>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</si>
  <si>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</si>
  <si>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</si>
  <si>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</si>
  <si>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</si>
  <si>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</si>
  <si>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</si>
  <si>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</si>
  <si>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</si>
  <si>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</si>
  <si>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</si>
  <si>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</si>
  <si>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</si>
  <si>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</si>
  <si>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</si>
  <si>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</si>
  <si>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</si>
  <si>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</si>
  <si>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</si>
  <si>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</si>
  <si>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</si>
  <si>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</si>
  <si>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</si>
  <si>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</si>
  <si>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</si>
  <si>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</si>
  <si>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</si>
  <si>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</si>
  <si>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</si>
  <si>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</si>
  <si>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</si>
  <si>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</si>
  <si>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</si>
  <si>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</si>
  <si>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</si>
  <si>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</si>
  <si>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</si>
  <si>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</si>
  <si>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</si>
  <si>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</si>
  <si>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</si>
  <si>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</si>
  <si>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</si>
  <si>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</si>
  <si>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</si>
  <si>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</si>
  <si>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</si>
  <si>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</si>
  <si>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</si>
  <si>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</si>
  <si>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</si>
  <si>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</si>
  <si>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</si>
  <si>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</si>
  <si>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</si>
  <si>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</si>
  <si>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</si>
  <si>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</si>
  <si>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</si>
  <si>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</si>
  <si>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</si>
  <si>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</si>
  <si>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</si>
  <si>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</si>
  <si>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</si>
  <si>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</si>
  <si>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</si>
  <si>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</si>
  <si>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</si>
  <si>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</si>
  <si>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</si>
  <si>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</si>
  <si>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</si>
  <si>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</si>
  <si>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</si>
  <si>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</si>
  <si>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</si>
  <si>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</si>
  <si>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</si>
  <si>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</si>
  <si>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</si>
  <si>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</si>
  <si>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</si>
  <si>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</si>
  <si>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</si>
  <si>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</si>
  <si>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</si>
  <si>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</si>
  <si>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</si>
  <si>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</si>
  <si>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</si>
  <si>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</si>
  <si>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</si>
  <si>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</si>
  <si>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</si>
  <si>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</si>
  <si>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</si>
  <si>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</si>
  <si>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</si>
  <si>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</si>
  <si>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</si>
  <si>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</si>
  <si>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</si>
  <si>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</si>
  <si>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</si>
  <si>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</si>
  <si>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</si>
  <si>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</si>
  <si>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</si>
  <si>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</si>
  <si>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</si>
  <si>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</si>
  <si>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</si>
  <si>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</si>
  <si>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</si>
  <si>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</si>
  <si>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</si>
  <si>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</si>
  <si>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</si>
  <si>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</si>
  <si>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</si>
  <si>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</si>
  <si>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</si>
  <si>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</si>
  <si>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</si>
  <si>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</si>
  <si>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</si>
  <si>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</si>
  <si>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</si>
  <si>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</si>
  <si>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</si>
  <si>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</si>
  <si>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</si>
  <si>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</si>
  <si>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</si>
  <si>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</si>
  <si>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</si>
  <si>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</si>
  <si>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</si>
  <si>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</si>
  <si>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</si>
  <si>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</si>
  <si>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</si>
  <si>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</si>
  <si>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</si>
  <si>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</si>
  <si>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</si>
  <si>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</si>
  <si>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</si>
  <si>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</si>
  <si>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</si>
  <si>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</si>
  <si>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</si>
  <si>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</si>
  <si>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</si>
  <si>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</si>
  <si>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</si>
  <si>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</si>
  <si>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</si>
  <si>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</si>
  <si>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</si>
  <si>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</si>
  <si>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</si>
  <si>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</si>
  <si>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</si>
  <si>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</si>
  <si>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</si>
  <si>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</si>
  <si>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</si>
  <si>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</si>
  <si>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</si>
  <si>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</si>
  <si>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</si>
  <si>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</si>
  <si>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</si>
  <si>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</si>
  <si>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</si>
  <si>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</si>
  <si>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</si>
  <si>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</si>
  <si>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</si>
  <si>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</si>
  <si>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</si>
  <si>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</si>
  <si>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</si>
  <si>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</si>
  <si>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</si>
  <si>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</si>
  <si>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</si>
  <si>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</si>
  <si>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</si>
  <si>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</si>
  <si>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</si>
  <si>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</si>
  <si>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</si>
  <si>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</si>
  <si>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</si>
  <si>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</si>
  <si>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</si>
  <si>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</si>
  <si>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</si>
  <si>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</si>
  <si>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</si>
  <si>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</si>
  <si>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</si>
  <si>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</si>
  <si>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</si>
  <si>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</si>
  <si>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</si>
  <si>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</si>
  <si>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</si>
  <si>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</si>
  <si>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</si>
  <si>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</si>
  <si>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</si>
  <si>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</si>
  <si>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</si>
  <si>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</si>
  <si>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</si>
  <si>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</si>
  <si>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</si>
  <si>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</si>
  <si>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</si>
  <si>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</si>
  <si>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</si>
  <si>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</si>
  <si>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</si>
  <si>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</si>
  <si>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</si>
  <si>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</si>
  <si>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</si>
  <si>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</si>
  <si>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</si>
  <si>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</si>
  <si>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</si>
  <si>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</si>
  <si>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</si>
  <si>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</si>
  <si>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</si>
  <si>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</si>
  <si>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</si>
  <si>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</si>
  <si>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</si>
  <si>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</si>
  <si>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</si>
  <si>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</si>
  <si>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</si>
  <si>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</si>
  <si>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</si>
  <si>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</si>
  <si>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</si>
  <si>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</si>
  <si>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</si>
  <si>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</si>
  <si>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</si>
  <si>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</si>
  <si>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</si>
  <si>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</si>
  <si>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</si>
  <si>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</si>
  <si>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</si>
  <si>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</si>
  <si>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</si>
  <si>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</si>
  <si>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</si>
  <si>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</si>
  <si>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</si>
  <si>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</si>
  <si>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</si>
  <si>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</si>
  <si>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</si>
  <si>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</si>
  <si>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</si>
  <si>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</si>
  <si>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</si>
  <si>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</si>
  <si>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</si>
  <si>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</si>
  <si>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</si>
  <si>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</si>
  <si>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</si>
  <si>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</si>
  <si>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</si>
  <si>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</si>
  <si>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</si>
  <si>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</si>
  <si>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</si>
  <si>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</si>
  <si>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</si>
  <si>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</si>
  <si>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</si>
  <si>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</si>
  <si>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</si>
  <si>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</si>
  <si>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</si>
  <si>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</si>
  <si>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</si>
  <si>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</si>
  <si>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</si>
  <si>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</si>
  <si>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</si>
  <si>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</si>
  <si>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</si>
  <si>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</si>
  <si>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</si>
  <si>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</si>
  <si>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</si>
  <si>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</si>
  <si>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</si>
  <si>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</si>
  <si>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</si>
  <si>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</si>
  <si>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</si>
  <si>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</si>
  <si>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</si>
  <si>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</si>
  <si>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</si>
  <si>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</si>
  <si>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</si>
  <si>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</si>
  <si>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</si>
  <si>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</si>
  <si>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</si>
  <si>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</si>
  <si>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</si>
  <si>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</si>
  <si>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</si>
  <si>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</si>
  <si>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</si>
  <si>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</si>
  <si>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</si>
  <si>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</si>
  <si>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</si>
  <si>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</si>
  <si>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</si>
  <si>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</si>
  <si>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</si>
  <si>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</si>
  <si>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</si>
  <si>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</si>
  <si>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</si>
  <si>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</si>
  <si>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</si>
  <si>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</si>
  <si>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</si>
  <si>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</si>
  <si>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</si>
  <si>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</si>
  <si>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</si>
  <si>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</si>
  <si>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</si>
  <si>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</si>
  <si>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</si>
  <si>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</si>
  <si>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</si>
  <si>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</si>
  <si>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</si>
  <si>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</si>
  <si>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</si>
  <si>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</si>
  <si>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</si>
  <si>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</si>
  <si>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</si>
  <si>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</si>
  <si>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</si>
  <si>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</si>
  <si>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</si>
  <si>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</si>
  <si>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</si>
  <si>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</si>
  <si>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</si>
  <si>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</si>
  <si>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</si>
  <si>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</si>
  <si>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</si>
  <si>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</si>
  <si>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</si>
  <si>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</si>
  <si>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</si>
  <si>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</si>
  <si>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</si>
  <si>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</si>
  <si>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</si>
  <si>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</si>
  <si>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</si>
  <si>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</si>
  <si>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</si>
  <si>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</si>
  <si>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</si>
  <si>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</si>
  <si>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</si>
  <si>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</si>
  <si>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</si>
  <si>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</si>
  <si>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</si>
  <si>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</si>
  <si>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</si>
  <si>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</si>
  <si>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</si>
  <si>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</si>
  <si>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</si>
  <si>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</si>
  <si>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</si>
  <si>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</si>
  <si>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</si>
  <si>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</si>
  <si>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</si>
  <si>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</si>
  <si>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</si>
  <si>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</si>
  <si>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</si>
  <si>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</si>
  <si>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</si>
  <si>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</si>
  <si>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</si>
  <si>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</si>
  <si>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</si>
  <si>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</si>
  <si>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</si>
  <si>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</si>
  <si>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</si>
  <si>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</si>
  <si>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</si>
  <si>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</si>
  <si>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</si>
  <si>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</si>
  <si>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</si>
  <si>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</si>
  <si>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</si>
  <si>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</si>
  <si>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</si>
  <si>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</si>
  <si>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</si>
  <si>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</si>
  <si>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</si>
  <si>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</si>
  <si>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</si>
  <si>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</si>
  <si>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</si>
  <si>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</si>
  <si>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</si>
  <si>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</si>
  <si>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</si>
  <si>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</si>
  <si>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</si>
  <si>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</si>
  <si>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</si>
  <si>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</si>
  <si>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</si>
  <si>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</si>
  <si>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</si>
  <si>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</si>
  <si>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</si>
  <si>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</si>
  <si>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</si>
  <si>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</si>
  <si>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</si>
  <si>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</si>
  <si>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</si>
  <si>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</si>
  <si>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</si>
  <si>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</si>
  <si>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</si>
  <si>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</si>
  <si>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</si>
  <si>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</si>
  <si>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</si>
  <si>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</si>
  <si>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</si>
  <si>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</si>
  <si>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</si>
  <si>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</si>
  <si>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</si>
  <si>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</si>
  <si>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</si>
  <si>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</si>
  <si>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</si>
  <si>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</si>
  <si>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</si>
  <si>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</si>
  <si>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</si>
  <si>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</si>
  <si>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</si>
  <si>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</si>
  <si>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</si>
  <si>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</si>
  <si>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</si>
  <si>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</si>
  <si>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</si>
  <si>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</si>
  <si>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</si>
  <si>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</si>
  <si>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</si>
  <si>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</si>
  <si>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</si>
  <si>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</si>
  <si>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</si>
  <si>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</si>
  <si>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</si>
  <si>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</si>
  <si>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</si>
  <si>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</si>
  <si>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</si>
  <si>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</si>
  <si>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</si>
  <si>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</si>
  <si>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</si>
  <si>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</si>
  <si>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</si>
  <si>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</si>
  <si>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</si>
  <si>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</si>
  <si>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</si>
  <si>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</si>
  <si>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</si>
  <si>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</si>
  <si>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</si>
  <si>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</si>
  <si>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</si>
  <si>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</si>
  <si>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</si>
  <si>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</si>
  <si>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</si>
  <si>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</si>
  <si>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</si>
  <si>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</si>
  <si>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</si>
  <si>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</si>
  <si>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</si>
  <si>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</si>
  <si>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</si>
  <si>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</si>
  <si>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</si>
  <si>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</si>
  <si>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</si>
  <si>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</si>
  <si>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</si>
  <si>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</si>
  <si>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</si>
  <si>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</si>
  <si>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</si>
  <si>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</si>
  <si>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</si>
  <si>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</si>
  <si>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</si>
  <si>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</si>
  <si>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</si>
  <si>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</si>
  <si>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</si>
  <si>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</si>
  <si>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</si>
  <si>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</si>
  <si>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</si>
  <si>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</si>
  <si>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</si>
  <si>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</si>
  <si>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</si>
  <si>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</si>
  <si>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</si>
  <si>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</si>
  <si>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</si>
  <si>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</si>
  <si>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</si>
  <si>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</si>
  <si>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</si>
  <si>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</si>
  <si>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</si>
  <si>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</si>
  <si>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</si>
  <si>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</si>
  <si>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</si>
  <si>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</si>
  <si>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</si>
  <si>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</si>
  <si>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</si>
  <si>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</si>
  <si>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</si>
  <si>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</si>
  <si>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</si>
  <si>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</si>
  <si>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</si>
  <si>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</si>
  <si>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</si>
  <si>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</si>
  <si>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</si>
  <si>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</si>
  <si>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</si>
  <si>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</si>
  <si>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</si>
  <si>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</si>
  <si>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</si>
  <si>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</si>
  <si>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</si>
  <si>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</si>
  <si>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</si>
  <si>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</si>
  <si>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</si>
  <si>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</si>
  <si>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</si>
  <si>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</si>
  <si>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</si>
  <si>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</si>
  <si>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</si>
  <si>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</si>
  <si>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</si>
  <si>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</si>
  <si>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</si>
  <si>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</si>
  <si>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</si>
  <si>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</si>
  <si>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</si>
  <si>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</si>
  <si>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</si>
  <si>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</si>
  <si>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</si>
  <si>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</si>
  <si>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</si>
  <si>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</si>
  <si>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</si>
  <si>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</si>
  <si>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</si>
  <si>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</si>
  <si>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</si>
  <si>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</si>
  <si>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</si>
  <si>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</si>
  <si>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</si>
  <si>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</si>
  <si>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</si>
  <si>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</si>
  <si>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</si>
  <si>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</si>
  <si>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</si>
  <si>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</si>
  <si>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</si>
  <si>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</si>
  <si>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</si>
  <si>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</si>
  <si>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</si>
  <si>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</si>
  <si>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</si>
  <si>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</si>
  <si>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</si>
  <si>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</si>
  <si>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</si>
  <si>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</si>
  <si>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</si>
  <si>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</si>
  <si>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</si>
  <si>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</si>
  <si>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</si>
  <si>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</si>
  <si>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</si>
  <si>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</si>
  <si>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</si>
  <si>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</si>
  <si>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</si>
  <si>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</si>
  <si>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</si>
  <si>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</si>
  <si>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</si>
  <si>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</si>
  <si>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</si>
  <si>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</si>
  <si>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</si>
  <si>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</si>
  <si>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</si>
  <si>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</si>
  <si>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</si>
  <si>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</si>
  <si>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</si>
  <si>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</si>
  <si>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</si>
  <si>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</si>
  <si>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</si>
  <si>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</si>
  <si>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</si>
  <si>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</si>
  <si>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</si>
  <si>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</si>
  <si>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</si>
  <si>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</si>
  <si>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</si>
  <si>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</si>
  <si>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</si>
  <si>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</si>
  <si>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</si>
  <si>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</si>
  <si>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</si>
  <si>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</si>
  <si>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</si>
  <si>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</si>
  <si>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</si>
  <si>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</si>
  <si>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</si>
  <si>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</si>
  <si>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</si>
  <si>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</si>
  <si>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</si>
  <si>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</si>
  <si>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</si>
  <si>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</si>
  <si>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</si>
  <si>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</si>
  <si>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</si>
  <si>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</si>
  <si>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</si>
  <si>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</si>
  <si>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</si>
  <si>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</si>
  <si>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</si>
  <si>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</si>
  <si>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</si>
  <si>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</si>
  <si>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</si>
  <si>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</si>
  <si>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</si>
  <si>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</si>
  <si>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</si>
  <si>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</si>
  <si>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</si>
  <si>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</si>
  <si>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</si>
  <si>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</si>
  <si>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</si>
  <si>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</si>
  <si>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</si>
  <si>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</si>
  <si>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</si>
  <si>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</si>
  <si>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</si>
  <si>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</si>
  <si>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</si>
  <si>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</si>
  <si>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</si>
  <si>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</si>
  <si>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</si>
  <si>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</si>
  <si>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</si>
  <si>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</si>
  <si>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</si>
  <si>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</si>
  <si>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</si>
  <si>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</si>
  <si>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</si>
  <si>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</si>
  <si>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</si>
  <si>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</si>
  <si>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</si>
  <si>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</si>
  <si>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</si>
  <si>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</si>
  <si>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</si>
  <si>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</si>
  <si>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</si>
  <si>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</si>
  <si>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</si>
  <si>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</si>
  <si>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</si>
  <si>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</si>
  <si>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</si>
  <si>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</si>
  <si>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</si>
  <si>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</si>
  <si>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</si>
  <si>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</si>
  <si>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</si>
  <si>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</si>
  <si>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</si>
  <si>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</si>
  <si>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</si>
  <si>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</si>
  <si>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</si>
  <si>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</si>
  <si>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</si>
  <si>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</si>
  <si>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</si>
  <si>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</si>
  <si>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</si>
  <si>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</si>
  <si>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</si>
  <si>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</si>
  <si>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</si>
  <si>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</si>
  <si>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</si>
  <si>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</si>
  <si>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</si>
  <si>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</si>
  <si>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</si>
  <si>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</si>
  <si>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</si>
  <si>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</si>
  <si>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</si>
  <si>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</si>
  <si>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</si>
  <si>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</si>
  <si>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</si>
  <si>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</si>
  <si>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</si>
  <si>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</si>
  <si>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</si>
  <si>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</si>
  <si>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</si>
  <si>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</si>
  <si>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</si>
  <si>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</si>
  <si>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</si>
  <si>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</si>
  <si>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</si>
  <si>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</si>
  <si>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</si>
  <si>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</si>
  <si>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</si>
  <si>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</si>
  <si>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</si>
  <si>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</si>
  <si>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</si>
  <si>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</si>
  <si>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</si>
  <si>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</si>
  <si>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</si>
  <si>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</si>
  <si>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</si>
  <si>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</si>
  <si>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</si>
  <si>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</si>
  <si>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</si>
  <si>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</si>
  <si>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</si>
  <si>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</si>
  <si>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</si>
  <si>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</si>
  <si>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</si>
  <si>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</si>
  <si>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</si>
  <si>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</si>
  <si>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</si>
  <si>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</si>
  <si>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</si>
  <si>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</si>
  <si>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</si>
  <si>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</si>
  <si>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</si>
  <si>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</si>
  <si>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</si>
  <si>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</si>
  <si>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</si>
  <si>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</si>
  <si>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</si>
  <si>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</si>
  <si>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</si>
  <si>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</si>
  <si>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</si>
  <si>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</si>
  <si>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</si>
  <si>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</si>
  <si>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</si>
  <si>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</si>
  <si>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</si>
  <si>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</si>
  <si>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</si>
  <si>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</si>
  <si>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</si>
  <si>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</si>
  <si>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</si>
  <si>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</si>
  <si>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</si>
  <si>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</si>
  <si>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</si>
  <si>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</si>
  <si>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</si>
  <si>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</si>
  <si>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</si>
  <si>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</si>
  <si>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</si>
  <si>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</si>
  <si>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</si>
  <si>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</si>
  <si>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</si>
  <si>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</si>
  <si>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</si>
  <si>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</si>
  <si>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</si>
  <si>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</si>
  <si>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</si>
  <si>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</si>
  <si>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</si>
  <si>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</si>
  <si>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</si>
  <si>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</si>
  <si>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</si>
  <si>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</si>
  <si>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</si>
  <si>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</si>
  <si>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</si>
  <si>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</si>
  <si>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</si>
  <si>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</si>
  <si>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</si>
  <si>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</si>
  <si>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</si>
  <si>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</si>
  <si>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</si>
  <si>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</si>
  <si>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</si>
  <si>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</si>
  <si>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</si>
  <si>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</si>
  <si>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</si>
  <si>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</si>
  <si>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</si>
  <si>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</si>
  <si>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</si>
  <si>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</si>
  <si>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</si>
  <si>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</si>
  <si>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</si>
  <si>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</si>
  <si>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</si>
  <si>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</si>
  <si>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</si>
  <si>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</si>
  <si>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</si>
  <si>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</si>
  <si>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</si>
  <si>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</si>
  <si>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</si>
  <si>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</si>
  <si>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</si>
  <si>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</si>
  <si>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</si>
  <si>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</si>
  <si>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</si>
  <si>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</si>
  <si>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</si>
  <si>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</si>
  <si>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</si>
  <si>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</si>
  <si>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</si>
  <si>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</si>
  <si>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</si>
  <si>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</si>
  <si>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</si>
  <si>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</si>
  <si>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</si>
  <si>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</si>
  <si>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</si>
  <si>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</si>
  <si>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</si>
  <si>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</si>
  <si>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</si>
  <si>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</si>
  <si>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</si>
  <si>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</si>
  <si>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</si>
  <si>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</si>
  <si>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</si>
  <si>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</si>
  <si>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</si>
  <si>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</si>
  <si>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</si>
  <si>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</si>
  <si>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</si>
  <si>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</si>
  <si>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</si>
  <si>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</si>
  <si>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</si>
  <si>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</si>
  <si>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</si>
  <si>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</si>
  <si>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</si>
  <si>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</si>
  <si>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</si>
  <si>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</si>
  <si>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</si>
  <si>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</si>
  <si>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</si>
  <si>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</si>
  <si>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</si>
  <si>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</si>
  <si>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</si>
  <si>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</si>
  <si>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</si>
  <si>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</si>
  <si>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</si>
  <si>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</si>
  <si>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</si>
  <si>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</si>
  <si>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</si>
  <si>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</si>
  <si>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</si>
  <si>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</si>
  <si>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</si>
  <si>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</si>
  <si>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</si>
  <si>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</si>
  <si>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</si>
  <si>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</si>
  <si>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</si>
  <si>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</si>
  <si>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</si>
  <si>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</si>
  <si>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</si>
  <si>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</si>
  <si>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</si>
  <si>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</si>
  <si>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</si>
  <si>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</si>
  <si>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</si>
  <si>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</si>
  <si>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</si>
  <si>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</si>
  <si>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</si>
  <si>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</si>
  <si>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</si>
  <si>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</si>
  <si>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</si>
  <si>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</si>
  <si>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</si>
  <si>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</si>
  <si>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</si>
  <si>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</si>
  <si>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</si>
  <si>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</si>
  <si>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</si>
  <si>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</si>
  <si>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</si>
  <si>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</si>
  <si>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</si>
  <si>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</si>
  <si>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</si>
  <si>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</si>
  <si>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</si>
  <si>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</si>
  <si>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</si>
  <si>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</si>
  <si>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</si>
  <si>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</si>
  <si>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</si>
  <si>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</si>
  <si>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</si>
  <si>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</si>
  <si>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</si>
  <si>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</si>
  <si>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</si>
  <si>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</si>
  <si>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</si>
  <si>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</si>
  <si>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</si>
  <si>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</si>
  <si>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</si>
  <si>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</si>
  <si>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</si>
  <si>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</si>
  <si>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</si>
  <si>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</si>
  <si>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</si>
  <si>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</si>
  <si>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</si>
  <si>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</si>
  <si>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</si>
  <si>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</si>
  <si>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</si>
  <si>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</si>
  <si>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</si>
  <si>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</si>
  <si>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</si>
  <si>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</si>
  <si>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</si>
  <si>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</si>
  <si>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</si>
  <si>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</si>
  <si>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</si>
  <si>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</si>
  <si>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</si>
  <si>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</si>
  <si>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</si>
  <si>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</si>
  <si>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</si>
  <si>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</si>
  <si>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</si>
  <si>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</si>
  <si>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</si>
  <si>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</si>
  <si>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</si>
  <si>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</si>
  <si>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</si>
  <si>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</si>
  <si>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</si>
  <si>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</si>
  <si>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</si>
  <si>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</si>
  <si>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</si>
  <si>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</si>
  <si>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</si>
  <si>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</si>
  <si>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</si>
  <si>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</si>
  <si>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</si>
  <si>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</si>
  <si>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</si>
  <si>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</si>
  <si>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</si>
  <si>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</si>
  <si>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</si>
  <si>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</si>
  <si>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</si>
  <si>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</si>
  <si>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</si>
  <si>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</si>
  <si>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</si>
  <si>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</si>
  <si>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</si>
  <si>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</si>
  <si>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</si>
  <si>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</si>
  <si>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</si>
  <si>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</si>
  <si>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</si>
  <si>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</si>
  <si>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</si>
  <si>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</si>
  <si>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</si>
  <si>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</si>
  <si>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</si>
  <si>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</si>
  <si>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</si>
  <si>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</si>
  <si>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</si>
  <si>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</si>
  <si>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</si>
  <si>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</si>
  <si>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</si>
  <si>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</si>
  <si>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</si>
  <si>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</si>
  <si>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</si>
  <si>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</si>
  <si>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</si>
  <si>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</si>
  <si>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</si>
  <si>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</si>
  <si>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</si>
  <si>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</si>
  <si>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</si>
  <si>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</si>
  <si>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</si>
  <si>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</si>
  <si>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</si>
  <si>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</si>
  <si>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</si>
  <si>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</si>
  <si>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</si>
  <si>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</si>
  <si>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</si>
  <si>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</si>
  <si>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</si>
  <si>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</si>
  <si>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</si>
  <si>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</si>
  <si>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</si>
  <si>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</si>
  <si>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</si>
  <si>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</si>
  <si>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</si>
  <si>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</si>
  <si>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</si>
  <si>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</si>
  <si>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</si>
  <si>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</si>
  <si>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</si>
  <si>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</si>
  <si>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</si>
  <si>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</si>
  <si>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</si>
  <si>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</si>
  <si>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</si>
  <si>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</si>
  <si>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</si>
  <si>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</si>
  <si>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</si>
  <si>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</si>
  <si>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</si>
  <si>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</si>
  <si>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</si>
  <si>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</si>
  <si>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</si>
  <si>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</si>
  <si>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</si>
  <si>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</si>
  <si>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</si>
  <si>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</si>
  <si>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</si>
  <si>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</si>
  <si>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</si>
  <si>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</si>
  <si>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</si>
  <si>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</si>
  <si>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</si>
  <si>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</si>
  <si>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</si>
  <si>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</si>
  <si>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</si>
  <si>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</si>
  <si>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</si>
  <si>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</si>
  <si>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</si>
  <si>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</si>
  <si>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</si>
  <si>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</si>
  <si>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</si>
  <si>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</si>
  <si>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</si>
  <si>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</si>
  <si>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</si>
  <si>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</si>
  <si>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</si>
  <si>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</si>
  <si>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</si>
  <si>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</si>
  <si>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</si>
  <si>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</si>
  <si>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</si>
  <si>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</si>
  <si>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</si>
  <si>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</si>
  <si>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</si>
  <si>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</si>
  <si>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</si>
  <si>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</si>
  <si>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</si>
  <si>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</si>
  <si>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</si>
  <si>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</si>
  <si>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</si>
  <si>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</si>
  <si>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</si>
  <si>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</si>
  <si>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</si>
  <si>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</si>
  <si>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</si>
  <si>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</si>
  <si>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</si>
  <si>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</si>
  <si>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</si>
  <si>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</si>
  <si>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</si>
  <si>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</si>
  <si>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</si>
  <si>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</si>
  <si>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</si>
  <si>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</si>
  <si>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</si>
  <si>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</si>
  <si>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</si>
  <si>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</si>
  <si>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</si>
  <si>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</si>
  <si>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</si>
  <si>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</si>
  <si>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</si>
  <si>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</si>
  <si>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</si>
  <si>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</si>
  <si>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</si>
  <si>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</si>
  <si>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</si>
  <si>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</si>
  <si>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</si>
  <si>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</si>
  <si>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</si>
  <si>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</si>
  <si>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</si>
  <si>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</si>
  <si>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</si>
  <si>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</si>
  <si>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</si>
  <si>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</si>
  <si>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</si>
  <si>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</si>
  <si>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</si>
  <si>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</si>
  <si>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</si>
  <si>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</si>
  <si>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</si>
  <si>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</si>
  <si>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</si>
  <si>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</si>
  <si>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</si>
  <si>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</si>
  <si>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</si>
  <si>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</si>
  <si>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</si>
  <si>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</si>
  <si>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</si>
  <si>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</si>
  <si>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</si>
  <si>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</si>
  <si>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</si>
  <si>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</si>
  <si>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</si>
  <si>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</si>
  <si>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</si>
  <si>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</si>
  <si>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</si>
  <si>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</si>
  <si>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</si>
  <si>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</si>
  <si>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</si>
  <si>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</si>
  <si>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</si>
  <si>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</si>
  <si>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</si>
  <si>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</si>
  <si>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</si>
  <si>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</si>
  <si>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</si>
  <si>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</si>
  <si>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</si>
  <si>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</si>
  <si>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</si>
  <si>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</si>
  <si>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</si>
  <si>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</si>
  <si>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</si>
  <si>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</si>
  <si>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</si>
  <si>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</si>
  <si>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</si>
  <si>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</si>
  <si>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</si>
  <si>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</si>
  <si>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</si>
  <si>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</si>
  <si>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</si>
  <si>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</si>
  <si>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</si>
  <si>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</si>
  <si>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</si>
  <si>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</si>
  <si>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</si>
  <si>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</si>
  <si>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</si>
  <si>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</si>
  <si>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</si>
  <si>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</si>
  <si>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</si>
  <si>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</si>
  <si>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</si>
  <si>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</si>
  <si>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</si>
  <si>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</si>
  <si>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</si>
  <si>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</si>
  <si>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</si>
  <si>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</si>
  <si>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</si>
  <si>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</si>
  <si>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</si>
  <si>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</si>
  <si>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</si>
  <si>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</si>
  <si>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</si>
  <si>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</si>
  <si>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</si>
  <si>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</si>
  <si>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</si>
  <si>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</si>
  <si>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</si>
  <si>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</si>
  <si>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</si>
  <si>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</si>
  <si>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</si>
  <si>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</si>
  <si>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</si>
  <si>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</si>
  <si>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</si>
  <si>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</si>
  <si>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</si>
  <si>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</si>
  <si>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</si>
  <si>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</si>
  <si>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</si>
  <si>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</si>
  <si>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</si>
  <si>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</si>
  <si>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</si>
  <si>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</si>
  <si>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</si>
  <si>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</si>
  <si>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</si>
  <si>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</si>
  <si>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</si>
  <si>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</si>
  <si>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</si>
  <si>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</si>
  <si>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</si>
  <si>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</si>
  <si>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</si>
  <si>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</si>
  <si>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</si>
  <si>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</si>
  <si>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</si>
  <si>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</si>
  <si>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</si>
  <si>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</si>
  <si>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</si>
  <si>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</si>
  <si>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</si>
  <si>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</si>
  <si>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</si>
  <si>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</si>
  <si>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</si>
  <si>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</si>
  <si>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</si>
  <si>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</si>
  <si>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</si>
  <si>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</si>
  <si>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</si>
  <si>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</si>
  <si>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</si>
  <si>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</si>
  <si>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</si>
  <si>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</si>
  <si>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</si>
  <si>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</si>
  <si>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</si>
  <si>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</si>
  <si>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</si>
  <si>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</si>
  <si>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</si>
  <si>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</si>
  <si>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</si>
  <si>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</si>
  <si>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</si>
  <si>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</si>
  <si>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</si>
  <si>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</si>
  <si>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</si>
  <si>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</si>
  <si>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</si>
  <si>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</si>
  <si>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</si>
  <si>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</si>
  <si>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</si>
  <si>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</si>
  <si>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</si>
  <si>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</si>
  <si>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</si>
  <si>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</si>
  <si>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</si>
  <si>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</si>
  <si>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</si>
  <si>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</si>
  <si>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</si>
  <si>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</si>
  <si>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</si>
  <si>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</si>
  <si>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</si>
  <si>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</si>
  <si>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</si>
  <si>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</si>
  <si>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</si>
  <si>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</si>
  <si>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</si>
  <si>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</si>
  <si>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</si>
  <si>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</si>
  <si>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</si>
  <si>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</si>
  <si>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</si>
  <si>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</si>
  <si>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</si>
  <si>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</si>
  <si>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</si>
  <si>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</si>
  <si>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</si>
  <si>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</si>
  <si>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</si>
  <si>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</si>
  <si>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</si>
  <si>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</si>
  <si>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</si>
  <si>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</si>
  <si>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</si>
  <si>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</si>
  <si>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</si>
  <si>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</si>
  <si>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</si>
  <si>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</si>
  <si>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</si>
  <si>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</si>
  <si>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</si>
  <si>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</si>
  <si>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</si>
  <si>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</si>
  <si>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</si>
  <si>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</si>
  <si>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</si>
  <si>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</si>
  <si>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</si>
  <si>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</si>
  <si>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</si>
  <si>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</si>
  <si>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</si>
  <si>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</si>
  <si>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</si>
  <si>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</si>
  <si>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</si>
  <si>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</si>
  <si>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</si>
  <si>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</si>
  <si>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</si>
  <si>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</si>
  <si>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</si>
  <si>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</si>
  <si>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</si>
  <si>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</si>
  <si>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</si>
  <si>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</si>
  <si>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</si>
  <si>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</si>
  <si>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</si>
  <si>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</si>
  <si>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</si>
  <si>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</si>
  <si>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</si>
  <si>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</si>
  <si>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</si>
  <si>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</si>
  <si>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</si>
  <si>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</si>
  <si>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</si>
  <si>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</si>
  <si>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</si>
  <si>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</si>
  <si>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</si>
  <si>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</si>
  <si>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</si>
  <si>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</si>
  <si>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</si>
  <si>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</si>
  <si>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</si>
  <si>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</si>
  <si>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</si>
  <si>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</si>
  <si>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</si>
  <si>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</si>
  <si>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</si>
  <si>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</si>
  <si>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</si>
  <si>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</si>
  <si>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</si>
  <si>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</si>
  <si>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</si>
  <si>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</si>
  <si>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</si>
  <si>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</si>
  <si>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</si>
  <si>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</si>
  <si>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</si>
  <si>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</si>
  <si>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</si>
  <si>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</si>
  <si>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</si>
  <si>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</si>
  <si>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</si>
  <si>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</si>
  <si>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</si>
  <si>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</si>
  <si>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</si>
  <si>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</si>
  <si>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</si>
  <si>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</si>
  <si>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</si>
  <si>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</si>
  <si>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</si>
  <si>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</si>
  <si>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</si>
  <si>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</si>
  <si>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</si>
  <si>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</si>
  <si>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</si>
  <si>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</si>
  <si>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</si>
  <si>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</si>
  <si>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</si>
  <si>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</si>
  <si>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</si>
  <si>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</si>
  <si>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</si>
  <si>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</si>
  <si>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</si>
  <si>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</si>
  <si>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</si>
  <si>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</si>
  <si>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</si>
  <si>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</si>
  <si>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</si>
  <si>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</si>
  <si>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</si>
  <si>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</si>
  <si>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</si>
  <si>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</si>
  <si>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</si>
  <si>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</si>
  <si>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</si>
  <si>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</si>
  <si>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</si>
  <si>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</si>
  <si>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</si>
  <si>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</si>
  <si>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</si>
  <si>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</si>
  <si>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</si>
  <si>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</si>
  <si>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</si>
  <si>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</si>
  <si>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</si>
  <si>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</si>
  <si>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</si>
  <si>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</si>
  <si>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</si>
  <si>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</si>
  <si>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</si>
  <si>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</si>
  <si>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</si>
  <si>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</si>
  <si>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</si>
  <si>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</si>
  <si>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</si>
  <si>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</si>
  <si>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</si>
  <si>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</si>
  <si>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</si>
  <si>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</si>
  <si>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</si>
  <si>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</si>
  <si>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</si>
  <si>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</si>
  <si>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</si>
  <si>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</si>
  <si>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</si>
  <si>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</si>
  <si>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</si>
  <si>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</si>
  <si>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</si>
  <si>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</si>
  <si>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</si>
  <si>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</si>
  <si>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</si>
  <si>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</si>
  <si>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</si>
  <si>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</si>
  <si>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</si>
  <si>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</si>
  <si>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</si>
  <si>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</si>
  <si>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</si>
  <si>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</si>
  <si>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</si>
  <si>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</si>
  <si>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</si>
  <si>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</si>
  <si>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</si>
  <si>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</si>
  <si>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</si>
  <si>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</si>
  <si>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</si>
  <si>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</si>
  <si>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</si>
  <si>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</si>
  <si>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</si>
  <si>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</si>
  <si>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</si>
  <si>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</si>
  <si>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</si>
  <si>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</si>
  <si>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</si>
  <si>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</si>
  <si>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</si>
  <si>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</si>
  <si>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</si>
  <si>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</si>
  <si>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</si>
  <si>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</si>
  <si>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</si>
  <si>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</si>
  <si>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</si>
  <si>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</si>
  <si>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</si>
  <si>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</si>
  <si>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</si>
  <si>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</si>
  <si>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</si>
  <si>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</si>
  <si>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</si>
  <si>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</si>
  <si>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</si>
  <si>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</si>
  <si>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</si>
  <si>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</si>
  <si>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</si>
  <si>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</si>
  <si>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</si>
  <si>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</si>
  <si>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</si>
  <si>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</si>
  <si>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</si>
  <si>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</si>
  <si>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</si>
  <si>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</si>
  <si>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</si>
  <si>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</si>
  <si>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</si>
  <si>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</si>
  <si>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</si>
  <si>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</si>
  <si>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</si>
  <si>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</si>
  <si>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</si>
  <si>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</si>
  <si>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</si>
  <si>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</si>
  <si>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</si>
  <si>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</si>
  <si>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</si>
  <si>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</si>
  <si>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</si>
  <si>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</si>
  <si>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</si>
  <si>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</si>
  <si>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</si>
  <si>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</si>
  <si>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</si>
  <si>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</si>
  <si>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</si>
  <si>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</si>
  <si>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</si>
  <si>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</si>
  <si>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</si>
  <si>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</si>
  <si>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</si>
  <si>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</si>
  <si>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</si>
  <si>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</si>
  <si>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</si>
  <si>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</si>
  <si>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</si>
  <si>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</si>
  <si>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</si>
  <si>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</si>
  <si>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</si>
  <si>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</si>
  <si>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</si>
  <si>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</si>
  <si>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</si>
  <si>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</si>
  <si>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</si>
  <si>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</si>
  <si>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</si>
  <si>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</si>
  <si>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</si>
  <si>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</si>
  <si>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</si>
  <si>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</si>
  <si>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</si>
  <si>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</si>
  <si>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</si>
  <si>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</si>
  <si>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</si>
  <si>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</si>
  <si>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</si>
  <si>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</si>
  <si>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</si>
  <si>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</si>
  <si>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</si>
  <si>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</si>
  <si>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</si>
  <si>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</si>
  <si>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</si>
  <si>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</si>
  <si>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</si>
  <si>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</si>
  <si>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</si>
  <si>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</si>
  <si>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</si>
  <si>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</si>
  <si>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</si>
  <si>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</si>
  <si>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</si>
  <si>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</si>
  <si>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</si>
  <si>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</si>
  <si>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</si>
  <si>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</si>
  <si>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</si>
  <si>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</si>
  <si>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</si>
  <si>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</si>
  <si>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</si>
  <si>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</si>
  <si>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</si>
  <si>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</si>
  <si>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</si>
  <si>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</si>
  <si>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</si>
  <si>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</si>
  <si>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</si>
  <si>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</si>
  <si>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</si>
  <si>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</si>
  <si>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</si>
  <si>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</si>
  <si>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</si>
  <si>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</si>
  <si>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</si>
  <si>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</si>
  <si>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</si>
  <si>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</si>
  <si>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</si>
  <si>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</si>
  <si>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</si>
  <si>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</si>
  <si>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</si>
  <si>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</si>
  <si>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</si>
  <si>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</si>
  <si>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</si>
  <si>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</si>
  <si>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</si>
  <si>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</si>
  <si>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</si>
  <si>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</si>
  <si>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</si>
  <si>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</si>
  <si>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</si>
  <si>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</si>
  <si>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</si>
  <si>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</si>
  <si>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</si>
  <si>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</si>
  <si>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</si>
  <si>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</si>
  <si>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</si>
  <si>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</si>
  <si>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</si>
  <si>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</si>
  <si>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</si>
  <si>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</si>
  <si>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</si>
  <si>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</si>
  <si>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</si>
  <si>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</si>
  <si>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</si>
  <si>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</si>
  <si>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</si>
  <si>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</si>
  <si>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</si>
  <si>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</si>
  <si>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</si>
  <si>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</si>
  <si>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</si>
  <si>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</si>
  <si>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</si>
  <si>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</si>
  <si>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</si>
  <si>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</si>
  <si>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</si>
  <si>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</si>
  <si>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</si>
  <si>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</si>
  <si>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</si>
  <si>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</si>
  <si>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</si>
  <si>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</si>
  <si>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</si>
  <si>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</si>
  <si>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</si>
  <si>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</si>
  <si>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</si>
  <si>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</si>
  <si>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</si>
  <si>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</si>
  <si>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</si>
  <si>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</si>
  <si>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</si>
  <si>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</si>
  <si>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</si>
  <si>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</si>
  <si>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</si>
  <si>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</si>
  <si>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</si>
  <si>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</si>
  <si>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</si>
  <si>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</si>
  <si>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</si>
  <si>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</si>
  <si>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</si>
  <si>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</si>
  <si>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</si>
  <si>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</si>
  <si>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</si>
  <si>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</si>
  <si>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</si>
  <si>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</si>
  <si>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</si>
  <si>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</si>
  <si>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</si>
  <si>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</si>
  <si>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</si>
  <si>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</si>
  <si>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</si>
  <si>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</si>
  <si>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</si>
  <si>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</si>
  <si>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</si>
  <si>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</si>
  <si>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</si>
  <si>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</si>
  <si>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</si>
  <si>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</si>
  <si>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</si>
  <si>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</si>
  <si>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</si>
  <si>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</si>
  <si>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</si>
  <si>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</si>
  <si>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</si>
  <si>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</si>
  <si>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</si>
  <si>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</si>
  <si>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</si>
  <si>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</si>
  <si>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</si>
  <si>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</si>
  <si>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</si>
  <si>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</si>
  <si>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</si>
  <si>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</si>
  <si>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</si>
  <si>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</si>
  <si>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</si>
  <si>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</si>
  <si>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</si>
  <si>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</si>
  <si>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</si>
  <si>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</si>
  <si>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</si>
  <si>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</si>
  <si>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</si>
  <si>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</si>
  <si>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</si>
  <si>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</si>
  <si>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</si>
  <si>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</si>
  <si>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</si>
  <si>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</si>
  <si>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</si>
  <si>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</si>
  <si>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</si>
  <si>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</si>
  <si>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</si>
  <si>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</si>
  <si>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</si>
  <si>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</si>
  <si>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</si>
  <si>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</si>
  <si>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</si>
  <si>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</si>
  <si>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</si>
  <si>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</si>
  <si>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</si>
  <si>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</si>
  <si>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</si>
  <si>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</si>
  <si>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</si>
  <si>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</si>
  <si>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</si>
  <si>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</si>
  <si>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</si>
  <si>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</si>
  <si>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</si>
  <si>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</si>
  <si>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</si>
  <si>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</si>
  <si>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</si>
  <si>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</si>
  <si>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</si>
  <si>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</si>
  <si>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</si>
  <si>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</si>
  <si>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</si>
  <si>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</si>
  <si>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</si>
  <si>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</si>
  <si>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</si>
  <si>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</si>
  <si>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</si>
  <si>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</si>
  <si>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</si>
  <si>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</si>
  <si>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</si>
  <si>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</si>
  <si>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</si>
  <si>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</si>
  <si>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</si>
  <si>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</si>
  <si>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</si>
  <si>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</si>
  <si>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</si>
  <si>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</si>
  <si>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</si>
  <si>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</si>
  <si>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</si>
  <si>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</si>
  <si>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</si>
  <si>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</si>
  <si>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</si>
  <si>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</si>
  <si>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</si>
  <si>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</si>
  <si>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</si>
  <si>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</si>
  <si>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</si>
  <si>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</si>
  <si>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</si>
  <si>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</si>
  <si>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</si>
  <si>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</si>
  <si>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</si>
  <si>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</si>
  <si>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</si>
  <si>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</si>
  <si>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</si>
  <si>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</si>
  <si>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</si>
  <si>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</si>
  <si>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</si>
  <si>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</si>
  <si>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</si>
  <si>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</si>
  <si>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</si>
  <si>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</si>
  <si>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</si>
  <si>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</si>
  <si>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</si>
  <si>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</si>
  <si>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</si>
  <si>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</si>
  <si>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</si>
  <si>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</si>
  <si>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</si>
  <si>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</si>
  <si>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</si>
  <si>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</si>
  <si>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</si>
  <si>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</si>
  <si>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</si>
  <si>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</si>
  <si>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</si>
  <si>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</si>
  <si>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</si>
  <si>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</si>
  <si>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</si>
  <si>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</si>
  <si>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</si>
  <si>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</si>
  <si>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</si>
  <si>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</si>
  <si>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</si>
  <si>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</si>
  <si>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</si>
  <si>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</si>
  <si>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</si>
  <si>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</si>
  <si>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</si>
  <si>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</si>
  <si>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</si>
  <si>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</si>
  <si>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</si>
  <si>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</si>
  <si>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</si>
  <si>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</si>
  <si>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</si>
  <si>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</si>
  <si>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</si>
  <si>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</si>
  <si>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</si>
  <si>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</si>
  <si>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</si>
  <si>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</si>
  <si>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</si>
  <si>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</si>
  <si>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</si>
  <si>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</si>
  <si>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</si>
  <si>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</si>
  <si>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</si>
  <si>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</si>
  <si>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</si>
  <si>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</si>
  <si>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</si>
  <si>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</si>
  <si>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</si>
  <si>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</si>
  <si>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</si>
  <si>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</si>
  <si>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</si>
  <si>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</si>
  <si>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</si>
  <si>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</si>
  <si>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</si>
  <si>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</si>
  <si>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</si>
  <si>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</si>
  <si>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</si>
  <si>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</si>
  <si>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</si>
  <si>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</si>
  <si>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</si>
  <si>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</si>
  <si>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</si>
  <si>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</si>
  <si>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</si>
  <si>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</si>
  <si>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</si>
  <si>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</si>
  <si>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</si>
  <si>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</si>
  <si>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</si>
  <si>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</si>
  <si>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</si>
  <si>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</si>
  <si>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</si>
  <si>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</si>
  <si>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</si>
  <si>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</si>
  <si>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</si>
  <si>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</si>
  <si>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</si>
  <si>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</si>
  <si>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</si>
  <si>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</si>
  <si>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</si>
  <si>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</si>
  <si>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</si>
  <si>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</si>
  <si>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</si>
  <si>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</si>
  <si>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</si>
  <si>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</si>
  <si>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</si>
  <si>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</si>
  <si>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</si>
  <si>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</si>
  <si>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</si>
  <si>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</si>
  <si>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</si>
  <si>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</si>
  <si>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</si>
  <si>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</si>
  <si>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</si>
  <si>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</si>
  <si>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</si>
  <si>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</si>
  <si>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</si>
  <si>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</si>
  <si>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</si>
  <si>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</si>
  <si>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</si>
  <si>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</si>
  <si>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</si>
  <si>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</si>
  <si>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</si>
  <si>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</si>
  <si>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</si>
  <si>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</si>
  <si>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</si>
  <si>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</si>
  <si>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</si>
  <si>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</si>
  <si>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</si>
  <si>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</si>
  <si>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</si>
  <si>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</si>
  <si>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</si>
  <si>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</si>
  <si>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</si>
  <si>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</si>
  <si>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</si>
  <si>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</si>
  <si>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</si>
  <si>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</si>
  <si>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</si>
  <si>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</si>
  <si>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</si>
  <si>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</si>
  <si>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</si>
  <si>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</si>
  <si>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</si>
  <si>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</si>
  <si>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</si>
  <si>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</si>
  <si>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</si>
  <si>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</si>
  <si>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</si>
  <si>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</si>
  <si>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</si>
  <si>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</si>
  <si>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</si>
  <si>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</si>
  <si>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</si>
  <si>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</si>
  <si>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</si>
  <si>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</si>
  <si>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</si>
  <si>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</si>
  <si>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</si>
  <si>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</si>
  <si>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</si>
  <si>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</si>
  <si>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</si>
  <si>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</si>
  <si>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</si>
  <si>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</si>
  <si>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</si>
  <si>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</si>
  <si>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</si>
  <si>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</si>
  <si>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</si>
  <si>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</si>
  <si>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</si>
  <si>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</si>
  <si>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</si>
  <si>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</si>
  <si>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</si>
  <si>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</si>
  <si>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</si>
  <si>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</si>
  <si>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</si>
  <si>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</si>
  <si>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</si>
  <si>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</si>
  <si>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</si>
  <si>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</si>
  <si>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</si>
  <si>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</si>
  <si>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</si>
  <si>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</si>
  <si>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</si>
  <si>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</si>
  <si>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</si>
  <si>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</si>
  <si>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</si>
  <si>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</si>
  <si>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</si>
  <si>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</si>
  <si>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</si>
  <si>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</si>
  <si>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</si>
  <si>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</si>
  <si>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</si>
  <si>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</si>
  <si>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</si>
  <si>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</si>
  <si>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</si>
  <si>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</si>
  <si>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</si>
  <si>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</si>
  <si>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</si>
  <si>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</si>
  <si>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</si>
  <si>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</si>
  <si>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</si>
  <si>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</si>
  <si>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</si>
  <si>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</si>
  <si>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</si>
  <si>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</si>
  <si>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</si>
  <si>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</si>
  <si>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</si>
  <si>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</si>
  <si>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</si>
  <si>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</si>
  <si>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</si>
  <si>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</si>
  <si>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</si>
  <si>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</si>
  <si>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</si>
  <si>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</si>
  <si>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</si>
  <si>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</si>
  <si>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</si>
  <si>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</si>
  <si>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</si>
  <si>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</si>
  <si>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</si>
  <si>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</si>
  <si>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</si>
  <si>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</si>
  <si>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</si>
  <si>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</si>
  <si>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</si>
  <si>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</si>
  <si>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</si>
  <si>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</si>
  <si>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</si>
  <si>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</si>
  <si>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</si>
  <si>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</si>
  <si>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</si>
  <si>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</si>
  <si>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</si>
  <si>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</si>
  <si>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</si>
  <si>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</si>
  <si>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</si>
  <si>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</si>
  <si>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</si>
  <si>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</si>
  <si>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</si>
  <si>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</si>
  <si>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</si>
  <si>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</si>
  <si>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</si>
  <si>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</si>
  <si>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</si>
  <si>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</si>
  <si>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</si>
  <si>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</si>
  <si>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</si>
  <si>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</si>
  <si>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</si>
  <si>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</si>
  <si>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</si>
  <si>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</si>
  <si>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</si>
  <si>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</si>
  <si>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</si>
  <si>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</si>
  <si>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</si>
  <si>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</si>
  <si>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</si>
  <si>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</si>
  <si>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</si>
  <si>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</si>
  <si>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</si>
  <si>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</si>
  <si>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</si>
  <si>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</si>
  <si>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</si>
  <si>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</si>
  <si>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</si>
  <si>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</si>
  <si>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</si>
  <si>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</si>
  <si>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</si>
  <si>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</si>
  <si>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</si>
  <si>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</si>
  <si>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</si>
  <si>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</si>
  <si>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</si>
  <si>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</si>
  <si>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</si>
  <si>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</si>
  <si>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</si>
  <si>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</si>
  <si>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</si>
  <si>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</si>
  <si>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</si>
  <si>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</si>
  <si>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</si>
  <si>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</si>
  <si>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</si>
  <si>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</si>
  <si>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</si>
  <si>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</si>
  <si>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</si>
  <si>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</si>
  <si>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</si>
  <si>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</si>
  <si>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</si>
  <si>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</si>
  <si>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</si>
  <si>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</si>
  <si>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</si>
  <si>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</si>
  <si>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</si>
  <si>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</si>
  <si>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</si>
  <si>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</si>
  <si>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</si>
  <si>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</si>
  <si>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</si>
  <si>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</si>
  <si>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</si>
  <si>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</si>
  <si>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</si>
  <si>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</si>
  <si>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</si>
  <si>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</si>
  <si>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</si>
  <si>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</si>
  <si>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</si>
  <si>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</si>
  <si>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</si>
  <si>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</si>
  <si>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</si>
  <si>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</si>
  <si>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</si>
  <si>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</si>
  <si>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</si>
  <si>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</si>
  <si>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</si>
  <si>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</si>
  <si>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</si>
  <si>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</si>
  <si>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</si>
  <si>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</si>
  <si>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</si>
  <si>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</si>
  <si>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</si>
  <si>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</si>
  <si>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</si>
  <si>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</si>
  <si>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</si>
  <si>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</si>
  <si>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</si>
  <si>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</si>
  <si>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</si>
  <si>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</si>
  <si>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</si>
  <si>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</si>
  <si>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</si>
  <si>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</si>
  <si>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</si>
  <si>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</si>
  <si>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</si>
  <si>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</si>
  <si>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</si>
  <si>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</si>
  <si>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</si>
  <si>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</si>
  <si>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</si>
  <si>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</si>
  <si>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</si>
  <si>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</si>
  <si>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</si>
  <si>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</si>
  <si>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</si>
  <si>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</si>
  <si>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</si>
  <si>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</si>
  <si>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</si>
  <si>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</si>
  <si>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</si>
  <si>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</si>
  <si>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</si>
  <si>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</si>
  <si>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</si>
  <si>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</si>
  <si>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</si>
  <si>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</si>
  <si>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</si>
  <si>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</si>
  <si>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</si>
  <si>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</si>
  <si>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</si>
  <si>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</si>
  <si>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</si>
  <si>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</si>
  <si>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</si>
  <si>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</si>
  <si>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</si>
  <si>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</si>
  <si>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</si>
  <si>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</si>
  <si>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</si>
  <si>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</si>
  <si>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</si>
  <si>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</si>
  <si>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</si>
  <si>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</si>
  <si>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</si>
  <si>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</si>
  <si>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</si>
  <si>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</si>
  <si>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</si>
  <si>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</si>
  <si>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</si>
  <si>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</si>
  <si>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</si>
  <si>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</si>
  <si>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</si>
  <si>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</si>
  <si>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</si>
  <si>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</si>
  <si>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</si>
  <si>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</si>
  <si>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</si>
  <si>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</si>
  <si>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</si>
  <si>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</si>
  <si>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</si>
  <si>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</si>
  <si>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</si>
  <si>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</si>
  <si>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</si>
  <si>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</si>
  <si>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</si>
  <si>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</si>
  <si>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</si>
  <si>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</si>
  <si>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</si>
  <si>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</si>
  <si>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</si>
  <si>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</si>
  <si>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</si>
  <si>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</si>
  <si>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</si>
  <si>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</si>
  <si>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</si>
  <si>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</si>
  <si>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</si>
  <si>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</si>
  <si>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</si>
  <si>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</si>
  <si>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</si>
  <si>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</si>
  <si>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</si>
  <si>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</si>
  <si>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</si>
  <si>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</si>
  <si>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</si>
  <si>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</si>
  <si>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</si>
  <si>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</si>
  <si>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</si>
  <si>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</si>
  <si>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</si>
  <si>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</si>
  <si>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</si>
  <si>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</si>
  <si>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</si>
  <si>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</si>
  <si>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</si>
  <si>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</si>
  <si>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</si>
  <si>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</si>
  <si>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</si>
  <si>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</si>
  <si>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</si>
  <si>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</si>
  <si>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</si>
  <si>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</si>
  <si>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</si>
  <si>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</si>
  <si>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</si>
  <si>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</si>
  <si>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</si>
  <si>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</si>
  <si>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</si>
  <si>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</si>
  <si>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</si>
  <si>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</si>
  <si>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</si>
  <si>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</si>
  <si>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</si>
  <si>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</si>
  <si>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</si>
  <si>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</si>
  <si>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</si>
  <si>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</si>
  <si>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</si>
  <si>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</si>
  <si>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</si>
  <si>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</si>
  <si>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</si>
  <si>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</si>
  <si>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</si>
  <si>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</si>
  <si>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</si>
  <si>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</si>
  <si>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</si>
  <si>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</si>
  <si>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</si>
  <si>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</si>
  <si>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</si>
  <si>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</si>
  <si>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</si>
  <si>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</si>
  <si>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</si>
  <si>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</si>
  <si>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</si>
  <si>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</si>
  <si>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</si>
  <si>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</si>
  <si>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</si>
  <si>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</si>
  <si>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</si>
  <si>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</si>
  <si>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</si>
  <si>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</si>
  <si>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</si>
  <si>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</si>
  <si>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</si>
  <si>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</si>
  <si>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</si>
  <si>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</si>
  <si>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</si>
  <si>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</si>
  <si>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</si>
  <si>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</si>
  <si>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</si>
  <si>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</si>
  <si>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</si>
  <si>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</si>
  <si>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</si>
  <si>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</si>
  <si>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</si>
  <si>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</si>
  <si>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</si>
  <si>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</si>
  <si>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</si>
  <si>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</si>
  <si>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</si>
  <si>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</si>
  <si>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</si>
  <si>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</si>
  <si>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</si>
  <si>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</si>
  <si>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</si>
  <si>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</si>
  <si>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</si>
  <si>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</si>
  <si>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</si>
  <si>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</si>
  <si>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</si>
  <si>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</si>
  <si>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</si>
  <si>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</si>
  <si>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</si>
  <si>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</si>
  <si>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</si>
  <si>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</si>
  <si>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</si>
  <si>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</si>
  <si>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</si>
  <si>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</si>
  <si>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</si>
  <si>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</si>
  <si>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</si>
  <si>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</si>
  <si>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</si>
  <si>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</si>
  <si>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</si>
  <si>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</si>
  <si>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</si>
  <si>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</si>
  <si>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</si>
  <si>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</si>
  <si>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</si>
  <si>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</si>
  <si>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</si>
  <si>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</si>
  <si>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</si>
  <si>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</si>
  <si>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</si>
  <si>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</si>
  <si>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</si>
  <si>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</si>
  <si>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</si>
  <si>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</si>
  <si>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</si>
  <si>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</si>
  <si>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</si>
  <si>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</si>
  <si>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</si>
  <si>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</si>
  <si>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</si>
  <si>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</si>
  <si>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</si>
  <si>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</si>
  <si>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</si>
  <si>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</si>
  <si>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</si>
  <si>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</si>
  <si>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</si>
  <si>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</si>
  <si>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</si>
  <si>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</si>
  <si>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</si>
  <si>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</si>
  <si>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</si>
  <si>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</si>
  <si>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</si>
  <si>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</si>
  <si>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</si>
  <si>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</si>
  <si>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</si>
  <si>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</si>
  <si>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</si>
  <si>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</si>
  <si>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</si>
  <si>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</si>
  <si>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</si>
  <si>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</si>
  <si>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</si>
  <si>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</si>
  <si>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</si>
  <si>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</si>
  <si>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</si>
  <si>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</si>
  <si>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</si>
  <si>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</si>
  <si>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</si>
  <si>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</si>
  <si>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</si>
  <si>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</si>
  <si>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</si>
  <si>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</si>
  <si>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</si>
  <si>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</si>
  <si>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</si>
  <si>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</si>
  <si>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</si>
  <si>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</si>
  <si>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</si>
  <si>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</si>
  <si>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</si>
  <si>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</si>
  <si>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</si>
  <si>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</si>
  <si>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</si>
  <si>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</si>
  <si>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</si>
  <si>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</si>
  <si>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</si>
  <si>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</si>
  <si>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</si>
  <si>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</si>
  <si>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</si>
  <si>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</si>
  <si>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</si>
  <si>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</si>
  <si>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</si>
  <si>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</si>
  <si>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</si>
  <si>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</si>
  <si>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</si>
  <si>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</si>
  <si>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</si>
  <si>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</si>
  <si>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</si>
  <si>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</si>
  <si>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</si>
  <si>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</si>
  <si>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</si>
  <si>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</si>
  <si>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</si>
  <si>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</si>
  <si>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</si>
  <si>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</si>
  <si>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</si>
  <si>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</si>
  <si>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</si>
  <si>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</si>
  <si>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</si>
  <si>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</si>
  <si>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</si>
  <si>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</si>
  <si>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</si>
  <si>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</si>
  <si>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</si>
  <si>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</si>
  <si>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</si>
  <si>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</si>
  <si>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</si>
  <si>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</si>
  <si>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</si>
  <si>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</si>
  <si>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</si>
  <si>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</si>
  <si>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</si>
  <si>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</si>
  <si>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</si>
  <si>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</si>
  <si>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</si>
  <si>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</si>
  <si>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</si>
  <si>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</si>
  <si>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</si>
  <si>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</si>
  <si>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</si>
  <si>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</si>
  <si>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</si>
  <si>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</si>
  <si>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</si>
  <si>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</si>
  <si>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</si>
  <si>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</si>
  <si>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</si>
  <si>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</si>
  <si>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</si>
  <si>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</si>
  <si>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</si>
  <si>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</si>
  <si>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</si>
  <si>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</si>
  <si>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</si>
  <si>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</si>
  <si>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</si>
  <si>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</si>
  <si>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</si>
  <si>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</si>
  <si>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</si>
  <si>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</si>
  <si>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</si>
  <si>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</si>
  <si>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</si>
  <si>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</si>
  <si>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</si>
  <si>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</si>
  <si>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</si>
  <si>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</si>
  <si>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</si>
  <si>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</si>
  <si>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</si>
  <si>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</si>
  <si>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</si>
  <si>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</si>
  <si>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</si>
  <si>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</si>
  <si>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</si>
  <si>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</si>
  <si>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</si>
  <si>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</si>
  <si>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</si>
  <si>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</si>
  <si>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</si>
  <si>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</si>
  <si>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</si>
  <si>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</si>
  <si>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</si>
  <si>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</si>
  <si>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</si>
  <si>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</si>
  <si>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</si>
  <si>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</si>
  <si>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</si>
  <si>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</si>
  <si>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</si>
  <si>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</si>
  <si>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</si>
  <si>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</si>
  <si>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</si>
  <si>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</si>
  <si>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</si>
  <si>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</si>
  <si>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</si>
  <si>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</si>
  <si>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</si>
  <si>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</si>
  <si>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</si>
  <si>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</si>
  <si>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</si>
  <si>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</si>
  <si>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</si>
  <si>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</si>
  <si>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</si>
  <si>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</si>
  <si>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</si>
  <si>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</si>
  <si>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</si>
  <si>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</si>
  <si>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</si>
  <si>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</si>
  <si>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</si>
  <si>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</si>
  <si>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</si>
  <si>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</si>
  <si>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</si>
  <si>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</si>
  <si>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</si>
  <si>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</si>
  <si>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</si>
  <si>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</si>
  <si>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</si>
  <si>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</si>
  <si>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</si>
  <si>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</si>
  <si>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</si>
  <si>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</si>
  <si>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</si>
  <si>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</si>
  <si>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</si>
  <si>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</si>
  <si>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</si>
  <si>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</si>
  <si>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</si>
  <si>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</si>
  <si>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</si>
  <si>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</si>
  <si>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</si>
  <si>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</si>
  <si>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</si>
  <si>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</si>
  <si>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</si>
  <si>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</si>
  <si>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</si>
  <si>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</si>
  <si>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</si>
  <si>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</si>
  <si>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</si>
  <si>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</si>
  <si>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</si>
  <si>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</si>
  <si>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</si>
  <si>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</si>
  <si>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</si>
  <si>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</si>
  <si>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</si>
  <si>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</si>
  <si>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</si>
  <si>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</si>
  <si>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</si>
  <si>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</si>
  <si>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</si>
  <si>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</si>
  <si>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</si>
  <si>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</si>
  <si>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</si>
  <si>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</si>
  <si>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</si>
  <si>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</si>
  <si>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</si>
  <si>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</si>
  <si>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</si>
  <si>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</si>
  <si>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</si>
  <si>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</si>
  <si>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</si>
  <si>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</si>
  <si>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</si>
  <si>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</si>
  <si>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</si>
  <si>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</si>
  <si>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</si>
  <si>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</si>
  <si>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</si>
  <si>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</si>
  <si>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</si>
  <si>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</si>
  <si>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</si>
  <si>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</si>
  <si>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</si>
  <si>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</si>
  <si>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</si>
  <si>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</si>
  <si>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</si>
  <si>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</si>
  <si>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</si>
  <si>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</si>
  <si>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</si>
  <si>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</si>
  <si>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</si>
  <si>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</si>
  <si>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</si>
  <si>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</si>
  <si>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</si>
  <si>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</si>
  <si>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</si>
  <si>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</si>
  <si>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</si>
  <si>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</si>
  <si>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</si>
  <si>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</si>
  <si>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</si>
  <si>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</si>
  <si>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</si>
  <si>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</si>
  <si>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</si>
  <si>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</si>
  <si>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</si>
  <si>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</si>
  <si>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</si>
  <si>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</si>
  <si>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</si>
  <si>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</si>
  <si>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</si>
  <si>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</si>
  <si>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</si>
  <si>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</si>
  <si>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</si>
  <si>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</si>
  <si>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</si>
  <si>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</si>
  <si>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</si>
  <si>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</si>
  <si>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</si>
  <si>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</si>
  <si>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</si>
  <si>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</si>
  <si>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</si>
  <si>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</si>
  <si>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</si>
  <si>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</si>
  <si>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</si>
  <si>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</si>
  <si>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</si>
  <si>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</si>
  <si>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</si>
  <si>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</si>
  <si>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</si>
  <si>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</si>
  <si>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</si>
  <si>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</si>
  <si>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</si>
  <si>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</si>
  <si>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</si>
  <si>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</si>
  <si>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</si>
  <si>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</si>
  <si>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</si>
  <si>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</si>
  <si>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</si>
  <si>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</si>
  <si>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</si>
  <si>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</si>
  <si>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</si>
  <si>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</si>
  <si>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</si>
  <si>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</si>
  <si>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</si>
  <si>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</si>
  <si>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</si>
  <si>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</si>
  <si>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</si>
  <si>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</si>
  <si>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</si>
  <si>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</si>
  <si>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</si>
  <si>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</si>
  <si>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</si>
  <si>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</si>
  <si>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</si>
  <si>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</si>
  <si>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</si>
  <si>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</si>
  <si>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</si>
  <si>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</si>
  <si>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</si>
  <si>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</si>
  <si>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</si>
  <si>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</si>
  <si>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</si>
  <si>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</si>
  <si>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</si>
  <si>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</si>
  <si>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</si>
  <si>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</si>
  <si>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</si>
  <si>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</si>
  <si>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</si>
  <si>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</si>
  <si>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</si>
  <si>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</si>
  <si>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</si>
  <si>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</si>
  <si>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</si>
  <si>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</si>
  <si>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</si>
  <si>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</si>
  <si>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</si>
  <si>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</si>
  <si>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</si>
  <si>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</si>
  <si>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</si>
  <si>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</si>
  <si>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</si>
  <si>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</si>
  <si>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</si>
  <si>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</si>
  <si>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</si>
  <si>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</si>
  <si>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</si>
  <si>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</si>
  <si>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</si>
  <si>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</si>
  <si>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</si>
  <si>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</si>
  <si>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</si>
  <si>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</si>
  <si>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</si>
  <si>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</si>
  <si>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</si>
  <si>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</si>
  <si>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</si>
  <si>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</si>
  <si>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</si>
  <si>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</si>
  <si>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</si>
  <si>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</si>
  <si>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</si>
  <si>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</si>
  <si>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</si>
  <si>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</si>
  <si>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</si>
  <si>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</si>
  <si>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</si>
  <si>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</si>
  <si>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</si>
  <si>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</si>
  <si>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</si>
  <si>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</si>
  <si>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</si>
  <si>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</si>
  <si>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</si>
  <si>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</si>
  <si>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</si>
  <si>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</si>
  <si>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</si>
  <si>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</si>
  <si>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</si>
  <si>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</si>
  <si>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</si>
  <si>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</si>
  <si>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</si>
  <si>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</si>
  <si>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</si>
  <si>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</si>
  <si>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</si>
  <si>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</si>
  <si>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</si>
  <si>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</si>
  <si>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</si>
  <si>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</si>
  <si>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</si>
  <si>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</si>
  <si>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</si>
  <si>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</si>
  <si>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</si>
  <si>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</si>
  <si>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</si>
  <si>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</si>
  <si>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</si>
  <si>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</si>
  <si>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</si>
  <si>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</si>
  <si>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</si>
  <si>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</si>
  <si>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</si>
  <si>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</si>
  <si>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</si>
  <si>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</si>
  <si>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</si>
  <si>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</si>
  <si>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</si>
  <si>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</si>
  <si>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</si>
  <si>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</si>
  <si>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</si>
  <si>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</si>
  <si>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</si>
  <si>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</si>
  <si>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</si>
  <si>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</si>
  <si>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</si>
  <si>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</si>
  <si>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</si>
  <si>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</si>
  <si>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</si>
  <si>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</si>
  <si>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</si>
  <si>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</si>
  <si>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</si>
  <si>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</si>
  <si>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</si>
  <si>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</si>
  <si>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</si>
  <si>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</si>
  <si>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</si>
  <si>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</si>
  <si>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</si>
  <si>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</si>
  <si>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</si>
  <si>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</si>
  <si>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</si>
  <si>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</si>
  <si>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</si>
  <si>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</si>
  <si>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</si>
  <si>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</si>
  <si>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</si>
  <si>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</si>
  <si>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</si>
  <si>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</si>
  <si>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</si>
  <si>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</si>
  <si>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</si>
  <si>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</si>
  <si>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</si>
  <si>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</si>
  <si>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</si>
  <si>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</si>
  <si>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</si>
  <si>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</si>
  <si>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</si>
  <si>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</si>
  <si>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</si>
  <si>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</si>
  <si>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</si>
  <si>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</si>
  <si>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</si>
  <si>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</si>
  <si>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</si>
  <si>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</si>
  <si>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</si>
  <si>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</si>
  <si>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</si>
  <si>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</si>
  <si>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</si>
  <si>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</si>
  <si>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</si>
  <si>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</si>
  <si>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</si>
  <si>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</si>
  <si>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</si>
  <si>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</si>
  <si>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</si>
  <si>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</si>
  <si>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</si>
  <si>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</si>
  <si>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</si>
  <si>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</si>
  <si>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</si>
  <si>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</si>
  <si>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</si>
  <si>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</si>
  <si>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</si>
  <si>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</si>
  <si>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</si>
  <si>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</si>
  <si>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</si>
  <si>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</si>
  <si>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</si>
  <si>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</si>
  <si>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</si>
  <si>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</si>
  <si>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</si>
  <si>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</si>
  <si>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</si>
  <si>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</si>
  <si>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</si>
  <si>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</si>
  <si>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</si>
  <si>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</si>
  <si>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</si>
  <si>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</si>
  <si>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</si>
  <si>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</si>
  <si>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</si>
  <si>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</si>
  <si>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</si>
  <si>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</si>
  <si>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</si>
  <si>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</si>
  <si>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</si>
  <si>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</si>
  <si>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</si>
  <si>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</si>
  <si>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</si>
  <si>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</si>
  <si>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</si>
  <si>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</si>
  <si>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</si>
  <si>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</si>
  <si>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</si>
  <si>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</si>
  <si>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</si>
  <si>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</si>
  <si>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</si>
  <si>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</si>
  <si>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</si>
  <si>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</si>
  <si>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</si>
  <si>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</si>
  <si>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</si>
  <si>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</si>
  <si>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</si>
  <si>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</si>
  <si>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</si>
  <si>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</si>
  <si>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</si>
  <si>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</si>
  <si>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</si>
  <si>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</si>
  <si>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</si>
  <si>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</si>
  <si>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</si>
  <si>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</si>
  <si>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</si>
  <si>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</si>
  <si>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</si>
  <si>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</si>
  <si>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</si>
  <si>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</si>
  <si>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</si>
  <si>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</si>
  <si>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</si>
  <si>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</si>
  <si>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</si>
  <si>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</si>
  <si>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</si>
  <si>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</si>
  <si>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</si>
  <si>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</si>
  <si>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</si>
  <si>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</si>
  <si>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</si>
  <si>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</si>
  <si>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</si>
  <si>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</si>
  <si>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</si>
  <si>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</si>
  <si>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</si>
  <si>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</si>
  <si>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</si>
  <si>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</si>
  <si>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</si>
  <si>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</si>
  <si>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</si>
  <si>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</si>
  <si>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</si>
  <si>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</si>
  <si>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</si>
  <si>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</si>
  <si>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</si>
  <si>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</si>
  <si>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</si>
  <si>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</si>
  <si>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</si>
  <si>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</si>
  <si>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</si>
  <si>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</si>
  <si>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</si>
  <si>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</si>
  <si>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</si>
  <si>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</si>
  <si>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</si>
  <si>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</si>
  <si>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</si>
  <si>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</si>
  <si>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</si>
  <si>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</si>
  <si>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</si>
  <si>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</si>
  <si>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</si>
  <si>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</si>
  <si>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</si>
  <si>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</si>
  <si>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</si>
  <si>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</si>
  <si>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</si>
  <si>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</si>
  <si>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</si>
  <si>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</si>
  <si>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</si>
  <si>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</si>
  <si>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</si>
  <si>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</si>
  <si>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</si>
  <si>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</si>
  <si>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</si>
  <si>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</si>
  <si>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</si>
  <si>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</si>
  <si>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</si>
  <si>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</si>
  <si>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</si>
  <si>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</si>
  <si>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</si>
  <si>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</si>
  <si>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</si>
  <si>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</si>
  <si>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</si>
  <si>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</si>
  <si>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</si>
  <si>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</si>
  <si>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</si>
  <si>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</si>
  <si>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</si>
  <si>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</si>
  <si>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</si>
  <si>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</si>
  <si>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</si>
  <si>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</si>
  <si>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</si>
  <si>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</si>
  <si>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</si>
  <si>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</si>
  <si>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</si>
  <si>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</si>
  <si>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</si>
  <si>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</si>
  <si>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</si>
  <si>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</si>
  <si>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</si>
  <si>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</si>
  <si>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</si>
  <si>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</si>
  <si>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</si>
  <si>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</si>
  <si>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</si>
  <si>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</si>
  <si>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</si>
  <si>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</si>
  <si>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</si>
  <si>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</si>
  <si>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</si>
  <si>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</si>
  <si>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</si>
  <si>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</si>
  <si>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</si>
  <si>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</si>
  <si>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</si>
  <si>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</si>
  <si>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</si>
  <si>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</si>
  <si>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</si>
  <si>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</si>
  <si>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</si>
  <si>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</si>
  <si>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</si>
  <si>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</si>
  <si>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</si>
  <si>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</si>
  <si>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</si>
  <si>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</si>
  <si>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</si>
  <si>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</si>
  <si>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</si>
  <si>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</si>
  <si>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</si>
  <si>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</si>
  <si>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</si>
  <si>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</si>
  <si>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</si>
  <si>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</si>
  <si>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</si>
  <si>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</si>
  <si>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</si>
  <si>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</si>
  <si>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</si>
  <si>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</si>
  <si>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</si>
  <si>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</si>
  <si>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</si>
  <si>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</si>
  <si>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</si>
  <si>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</si>
  <si>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</si>
  <si>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</si>
  <si>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</si>
  <si>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</si>
  <si>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</si>
  <si>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</si>
  <si>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</si>
  <si>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</si>
  <si>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</si>
  <si>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</si>
  <si>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</si>
  <si>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</si>
  <si>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</si>
  <si>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</si>
  <si>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</si>
  <si>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</si>
  <si>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</si>
  <si>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</si>
  <si>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</si>
  <si>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</si>
  <si>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</si>
  <si>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</si>
  <si>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</si>
  <si>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</si>
  <si>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</si>
  <si>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</si>
  <si>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</si>
  <si>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</si>
  <si>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</si>
  <si>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</si>
  <si>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</si>
  <si>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</si>
  <si>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</si>
  <si>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</si>
  <si>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</si>
  <si>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</si>
  <si>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</si>
  <si>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</si>
  <si>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</si>
  <si>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</si>
  <si>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</si>
  <si>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</si>
  <si>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</si>
  <si>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</si>
  <si>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</si>
  <si>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</si>
  <si>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</si>
  <si>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</si>
  <si>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</si>
  <si>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</si>
  <si>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</si>
  <si>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</si>
  <si>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</si>
  <si>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</si>
  <si>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</si>
  <si>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</si>
  <si>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</si>
  <si>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</si>
  <si>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</si>
  <si>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</si>
  <si>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</si>
  <si>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</si>
  <si>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</si>
  <si>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</si>
  <si>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</si>
  <si>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</si>
  <si>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</si>
  <si>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</si>
  <si>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</si>
  <si>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</si>
  <si>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</si>
  <si>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</si>
  <si>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</si>
  <si>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</si>
  <si>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</si>
  <si>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</si>
  <si>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</si>
  <si>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</si>
  <si>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</si>
  <si>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</si>
  <si>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</si>
  <si>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</si>
  <si>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</si>
  <si>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</si>
  <si>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</si>
  <si>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</si>
  <si>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</si>
  <si>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</si>
  <si>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</si>
  <si>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</si>
  <si>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</si>
  <si>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</si>
  <si>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</si>
  <si>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</si>
  <si>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</si>
  <si>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</si>
  <si>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</si>
  <si>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</si>
  <si>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</si>
  <si>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</si>
  <si>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</si>
  <si>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</si>
  <si>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</si>
  <si>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</si>
  <si>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</si>
  <si>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</si>
  <si>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</si>
  <si>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</si>
  <si>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</si>
  <si>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</si>
  <si>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</si>
  <si>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</si>
  <si>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</si>
  <si>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</si>
  <si>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</si>
  <si>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</si>
  <si>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</si>
  <si>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</si>
  <si>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</si>
  <si>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</si>
  <si>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</si>
  <si>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</si>
  <si>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</si>
  <si>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</si>
  <si>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</si>
  <si>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</si>
  <si>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</si>
  <si>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</si>
  <si>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</si>
  <si>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</si>
  <si>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</si>
  <si>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</si>
  <si>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</si>
  <si>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</si>
  <si>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</si>
  <si>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</si>
  <si>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</si>
  <si>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</si>
  <si>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</si>
  <si>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</si>
  <si>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</si>
  <si>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</si>
  <si>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</si>
  <si>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</si>
  <si>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</si>
  <si>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</si>
  <si>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</si>
  <si>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</si>
  <si>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</si>
  <si>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</si>
  <si>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</si>
  <si>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</si>
  <si>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</si>
  <si>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</si>
  <si>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</si>
  <si>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</si>
  <si>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</si>
  <si>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</si>
  <si>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</si>
  <si>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</si>
  <si>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</si>
  <si>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</si>
  <si>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</si>
  <si>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</si>
  <si>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</si>
  <si>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</si>
  <si>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</si>
  <si>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</si>
  <si>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</si>
  <si>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</si>
  <si>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</si>
  <si>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</si>
  <si>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</si>
  <si>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</si>
  <si>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</si>
  <si>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</si>
  <si>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</si>
  <si>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</si>
  <si>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</si>
  <si>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</si>
  <si>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</si>
  <si>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</si>
  <si>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</si>
  <si>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</si>
  <si>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</si>
  <si>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</si>
  <si>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</si>
  <si>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</si>
  <si>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</si>
  <si>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</si>
  <si>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</si>
  <si>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</si>
  <si>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</si>
  <si>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</si>
  <si>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</si>
  <si>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</si>
  <si>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</si>
  <si>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</si>
  <si>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</si>
  <si>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</si>
  <si>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</si>
  <si>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</si>
  <si>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</si>
  <si>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</si>
  <si>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</si>
  <si>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</si>
  <si>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</si>
  <si>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</si>
  <si>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</si>
  <si>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</si>
  <si>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</si>
  <si>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</si>
  <si>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</si>
  <si>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</si>
  <si>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</si>
  <si>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</si>
  <si>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</si>
  <si>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</si>
  <si>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</si>
  <si>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</si>
  <si>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</si>
  <si>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</si>
  <si>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</si>
  <si>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</si>
  <si>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</si>
  <si>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</si>
  <si>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</si>
  <si>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</si>
  <si>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</si>
  <si>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</si>
  <si>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</si>
  <si>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</si>
  <si>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</si>
  <si>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</si>
  <si>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</si>
  <si>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</si>
  <si>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</si>
  <si>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</si>
  <si>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</si>
  <si>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</si>
  <si>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</si>
  <si>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</si>
  <si>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</si>
  <si>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</si>
  <si>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</si>
  <si>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</si>
  <si>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</si>
  <si>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</si>
  <si>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</si>
  <si>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</si>
  <si>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</si>
  <si>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</si>
  <si>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</si>
  <si>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</si>
  <si>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</si>
  <si>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</si>
  <si>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</si>
  <si>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</si>
  <si>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</si>
  <si>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</si>
  <si>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</si>
  <si>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</si>
  <si>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</si>
  <si>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</si>
  <si>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</si>
  <si>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</si>
  <si>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</si>
  <si>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</si>
  <si>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</si>
  <si>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</si>
  <si>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</si>
  <si>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</si>
  <si>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</si>
  <si>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</si>
  <si>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</si>
  <si>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</si>
  <si>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</si>
  <si>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</si>
  <si>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</si>
  <si>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</si>
  <si>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</si>
  <si>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</si>
  <si>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</si>
  <si>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</si>
  <si>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</si>
  <si>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</si>
  <si>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</si>
  <si>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</si>
  <si>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</si>
  <si>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</si>
  <si>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</si>
  <si>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</si>
  <si>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</si>
  <si>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</si>
  <si>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</si>
  <si>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</si>
  <si>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</si>
  <si>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</si>
  <si>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</si>
  <si>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</si>
  <si>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</si>
  <si>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</si>
  <si>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</si>
  <si>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</si>
  <si>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</si>
  <si>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</si>
  <si>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</si>
  <si>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</si>
  <si>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</si>
  <si>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</si>
  <si>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</si>
  <si>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</si>
  <si>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</si>
  <si>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</si>
  <si>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</si>
  <si>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</si>
  <si>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</si>
  <si>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</si>
  <si>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</si>
  <si>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</si>
  <si>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</si>
  <si>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</si>
  <si>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</si>
  <si>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</si>
  <si>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</si>
  <si>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</si>
  <si>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</si>
  <si>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</si>
  <si>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</si>
  <si>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</si>
  <si>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</si>
  <si>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</si>
  <si>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</si>
  <si>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</si>
  <si>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</si>
  <si>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</si>
  <si>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</si>
  <si>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</si>
  <si>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</si>
  <si>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</si>
  <si>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</si>
  <si>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</si>
  <si>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</si>
  <si>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</si>
  <si>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</si>
  <si>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</si>
  <si>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</si>
  <si>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</si>
  <si>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</si>
  <si>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</si>
  <si>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</si>
  <si>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</si>
  <si>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</si>
  <si>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</si>
  <si>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</si>
  <si>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</si>
  <si>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</si>
  <si>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</si>
  <si>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</si>
  <si>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</si>
  <si>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</si>
  <si>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</si>
  <si>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</si>
  <si>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</si>
  <si>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</si>
  <si>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</si>
  <si>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</si>
  <si>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</si>
  <si>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</si>
  <si>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</si>
  <si>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</si>
  <si>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</si>
  <si>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</si>
  <si>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</si>
  <si>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</si>
  <si>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</si>
  <si>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</si>
  <si>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</si>
  <si>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</si>
  <si>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</si>
  <si>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</si>
  <si>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</si>
  <si>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</si>
  <si>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</si>
  <si>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</si>
  <si>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</si>
  <si>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</si>
  <si>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</si>
  <si>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</si>
  <si>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</si>
  <si>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</si>
  <si>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</si>
  <si>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</si>
  <si>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</si>
  <si>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</si>
  <si>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</si>
  <si>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</si>
  <si>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</si>
  <si>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</si>
  <si>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</si>
  <si>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</si>
  <si>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</si>
  <si>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</si>
  <si>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</si>
  <si>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</si>
  <si>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</si>
  <si>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</si>
  <si>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</si>
  <si>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</si>
  <si>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</si>
  <si>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</si>
  <si>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</si>
  <si>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</si>
  <si>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</si>
  <si>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</si>
  <si>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</si>
  <si>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</si>
  <si>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</si>
  <si>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</si>
  <si>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</si>
  <si>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</si>
  <si>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</si>
  <si>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</si>
  <si>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</si>
  <si>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</si>
  <si>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</si>
  <si>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</si>
  <si>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</si>
  <si>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</si>
  <si>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</si>
  <si>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</si>
  <si>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</si>
  <si>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</si>
  <si>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</si>
  <si>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</si>
  <si>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</si>
  <si>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</si>
  <si>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</si>
  <si>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</si>
  <si>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</si>
  <si>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</si>
  <si>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</si>
  <si>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</si>
  <si>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</si>
  <si>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</si>
  <si>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</si>
  <si>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</si>
  <si>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</si>
  <si>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</si>
  <si>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</si>
  <si>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</si>
  <si>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</si>
  <si>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</si>
  <si>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</si>
  <si>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</si>
  <si>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</si>
  <si>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</si>
  <si>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</si>
  <si>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</si>
  <si>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</si>
  <si>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</si>
  <si>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</si>
  <si>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</si>
  <si>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</si>
  <si>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</si>
  <si>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</si>
  <si>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</si>
  <si>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</si>
  <si>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</si>
  <si>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</si>
  <si>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</si>
  <si>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</si>
  <si>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</si>
  <si>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</si>
  <si>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</si>
  <si>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</si>
  <si>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</si>
  <si>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</si>
  <si>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</si>
  <si>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</si>
  <si>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</si>
  <si>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</si>
  <si>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</si>
  <si>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</si>
  <si>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</si>
  <si>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</si>
  <si>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</si>
  <si>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</si>
  <si>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</si>
  <si>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</si>
  <si>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</si>
  <si>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</si>
  <si>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</si>
  <si>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</si>
  <si>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</si>
  <si>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</si>
  <si>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</si>
  <si>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</si>
  <si>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</si>
  <si>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</si>
  <si>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</si>
  <si>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</si>
  <si>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</si>
  <si>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</si>
  <si>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</si>
  <si>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</si>
  <si>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</si>
  <si>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</si>
  <si>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</si>
  <si>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</si>
  <si>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</si>
  <si>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</si>
  <si>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</si>
  <si>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</si>
  <si>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</si>
  <si>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</si>
  <si>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</si>
  <si>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</si>
  <si>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</si>
  <si>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</si>
  <si>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</si>
  <si>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</si>
  <si>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</si>
  <si>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</si>
  <si>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</si>
  <si>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</si>
  <si>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</si>
  <si>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</si>
  <si>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</si>
  <si>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</si>
  <si>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</si>
  <si>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</si>
  <si>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</si>
  <si>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</si>
  <si>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</si>
  <si>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</si>
  <si>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</si>
  <si>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</si>
  <si>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</si>
  <si>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</si>
  <si>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</si>
  <si>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</si>
  <si>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</si>
  <si>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</si>
  <si>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</si>
  <si>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</si>
  <si>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</si>
  <si>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</si>
  <si>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</si>
  <si>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</si>
  <si>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</si>
  <si>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</si>
  <si>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</si>
  <si>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</si>
  <si>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</si>
  <si>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</si>
  <si>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</si>
  <si>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</si>
  <si>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</si>
  <si>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</si>
  <si>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</si>
  <si>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</si>
  <si>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</si>
  <si>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</si>
  <si>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</si>
  <si>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</si>
  <si>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</si>
  <si>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</si>
  <si>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</si>
  <si>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</si>
  <si>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</si>
  <si>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</si>
  <si>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</si>
  <si>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</si>
  <si>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</si>
  <si>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</si>
  <si>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</si>
  <si>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</si>
  <si>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</si>
  <si>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</si>
  <si>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</si>
  <si>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</si>
  <si>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</si>
  <si>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</si>
  <si>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</si>
  <si>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</si>
  <si>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</si>
  <si>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</si>
  <si>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</si>
  <si>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</si>
  <si>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</si>
  <si>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</si>
  <si>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</si>
  <si>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</si>
  <si>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</si>
  <si>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</si>
  <si>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</si>
  <si>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</si>
  <si>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</si>
  <si>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</si>
  <si>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</si>
  <si>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</si>
  <si>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</si>
  <si>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</si>
  <si>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</si>
  <si>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</si>
  <si>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</si>
  <si>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</si>
  <si>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</si>
  <si>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</si>
  <si>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</si>
  <si>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</si>
  <si>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</si>
  <si>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</si>
  <si>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</si>
  <si>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</si>
  <si>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</si>
  <si>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</si>
  <si>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</si>
  <si>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</si>
  <si>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</si>
  <si>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</si>
  <si>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</si>
  <si>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</si>
  <si>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</si>
  <si>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</si>
  <si>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</si>
  <si>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</si>
  <si>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</si>
  <si>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</si>
  <si>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</si>
  <si>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</si>
  <si>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</si>
  <si>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</si>
  <si>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</si>
  <si>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</si>
  <si>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</si>
  <si>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</si>
  <si>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</si>
  <si>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</si>
  <si>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</si>
  <si>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</si>
  <si>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</si>
  <si>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</si>
  <si>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</si>
  <si>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</si>
  <si>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</si>
  <si>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</si>
  <si>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</si>
  <si>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</si>
  <si>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</si>
  <si>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</si>
  <si>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</si>
  <si>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</si>
  <si>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</si>
  <si>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</si>
  <si>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</si>
  <si>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</si>
  <si>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</si>
  <si>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</si>
  <si>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</si>
  <si>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</si>
  <si>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</si>
  <si>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</si>
  <si>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</si>
  <si>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</si>
  <si>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</si>
  <si>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</si>
  <si>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</si>
  <si>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</si>
  <si>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</si>
  <si>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</si>
  <si>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</si>
  <si>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</si>
  <si>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</si>
  <si>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</si>
  <si>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</si>
  <si>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</si>
  <si>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</si>
  <si>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</si>
  <si>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</si>
  <si>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</si>
  <si>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</si>
  <si>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</si>
  <si>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</si>
  <si>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</si>
  <si>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</si>
  <si>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</si>
  <si>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</si>
  <si>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</si>
  <si>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</si>
  <si>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</si>
  <si>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</si>
  <si>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</si>
  <si>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</si>
  <si>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</si>
  <si>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</si>
  <si>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</si>
  <si>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</si>
  <si>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</si>
  <si>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</si>
  <si>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</si>
  <si>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</si>
  <si>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</si>
  <si>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</si>
  <si>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</si>
  <si>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</si>
  <si>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</si>
  <si>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</si>
  <si>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</si>
  <si>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</si>
  <si>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</si>
  <si>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</si>
  <si>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</si>
  <si>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</si>
  <si>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</si>
  <si>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</si>
  <si>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</si>
  <si>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</si>
  <si>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</si>
  <si>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</si>
  <si>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</si>
  <si>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</si>
  <si>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</si>
  <si>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</si>
  <si>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</si>
  <si>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</si>
  <si>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</si>
  <si>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</si>
  <si>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</si>
  <si>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</si>
  <si>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</si>
  <si>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</si>
  <si>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</si>
  <si>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</si>
  <si>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</si>
  <si>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</si>
  <si>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</si>
  <si>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</si>
  <si>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</si>
  <si>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</si>
  <si>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</si>
  <si>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</si>
  <si>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</si>
  <si>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</si>
  <si>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</si>
  <si>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</si>
  <si>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</si>
  <si>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</si>
  <si>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</si>
  <si>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</si>
  <si>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</si>
  <si>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</si>
  <si>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</si>
  <si>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</si>
  <si>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</si>
  <si>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</si>
  <si>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</si>
  <si>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</si>
  <si>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</si>
  <si>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</si>
  <si>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</si>
  <si>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</si>
  <si>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</si>
  <si>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</si>
  <si>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</si>
  <si>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</si>
  <si>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</si>
  <si>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</si>
  <si>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</si>
  <si>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</si>
  <si>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</si>
  <si>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</si>
  <si>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</si>
  <si>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</si>
  <si>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</si>
  <si>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</si>
  <si>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</si>
  <si>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</si>
  <si>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</si>
  <si>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</si>
  <si>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</si>
  <si>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</si>
  <si>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</si>
  <si>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</si>
  <si>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</si>
  <si>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</si>
  <si>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</si>
  <si>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</si>
  <si>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</si>
  <si>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</si>
  <si>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</si>
  <si>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</si>
  <si>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</si>
  <si>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</si>
  <si>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</si>
  <si>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</si>
  <si>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</si>
  <si>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</si>
  <si>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</si>
  <si>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</si>
  <si>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</si>
  <si>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</si>
  <si>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</si>
  <si>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</si>
  <si>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</si>
  <si>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</si>
  <si>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</si>
  <si>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</si>
  <si>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</si>
  <si>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</si>
  <si>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</si>
  <si>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</si>
  <si>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</si>
  <si>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</si>
  <si>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</si>
  <si>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</si>
  <si>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</si>
  <si>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</si>
  <si>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</si>
  <si>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</si>
  <si>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</si>
  <si>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</si>
  <si>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</si>
  <si>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</si>
  <si>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</si>
  <si>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</si>
  <si>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</si>
  <si>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</si>
  <si>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</si>
  <si>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</si>
  <si>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</si>
  <si>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</si>
  <si>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</si>
  <si>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</si>
  <si>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</si>
  <si>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</si>
  <si>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</si>
  <si>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</si>
  <si>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</si>
  <si>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</si>
  <si>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</si>
  <si>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</si>
  <si>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</si>
  <si>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</si>
  <si>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</si>
  <si>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</si>
  <si>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</si>
  <si>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</si>
  <si>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</si>
  <si>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</si>
  <si>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</si>
  <si>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</si>
  <si>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</si>
  <si>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</si>
  <si>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</si>
  <si>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</si>
  <si>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</si>
  <si>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</si>
  <si>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</si>
  <si>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</si>
  <si>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</si>
  <si>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</si>
  <si>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</si>
  <si>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</si>
  <si>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</si>
  <si>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</si>
  <si>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</si>
  <si>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</si>
  <si>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</si>
  <si>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</si>
  <si>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</si>
  <si>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</si>
  <si>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</si>
  <si>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</si>
  <si>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</si>
  <si>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</si>
  <si>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</si>
  <si>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</si>
  <si>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</si>
  <si>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</si>
  <si>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</si>
  <si>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</si>
  <si>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</si>
  <si>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</si>
  <si>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</si>
  <si>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</si>
  <si>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</si>
  <si>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</si>
  <si>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</si>
  <si>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</si>
  <si>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</si>
  <si>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</si>
  <si>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</si>
  <si>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</si>
  <si>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</si>
  <si>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</si>
  <si>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</si>
  <si>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</si>
  <si>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</si>
  <si>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</si>
  <si>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</si>
  <si>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</si>
  <si>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</si>
  <si>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</si>
  <si>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</si>
  <si>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</si>
  <si>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</si>
  <si>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</si>
  <si>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</si>
  <si>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</si>
  <si>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</si>
  <si>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</si>
  <si>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</si>
  <si>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</si>
  <si>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</si>
  <si>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</si>
  <si>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</si>
  <si>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</si>
  <si>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</si>
  <si>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</si>
  <si>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</si>
  <si>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</si>
  <si>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</si>
  <si>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</si>
  <si>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</si>
  <si>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</si>
  <si>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</si>
  <si>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</si>
  <si>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</si>
  <si>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</si>
  <si>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</si>
  <si>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</si>
  <si>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</si>
  <si>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</si>
  <si>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</si>
  <si>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</si>
  <si>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</si>
  <si>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</si>
  <si>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</si>
  <si>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</si>
  <si>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</si>
  <si>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</si>
  <si>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</si>
  <si>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</si>
  <si>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</si>
  <si>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</si>
  <si>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</si>
  <si>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</si>
  <si>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</si>
  <si>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</si>
  <si>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</si>
  <si>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</si>
  <si>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</si>
  <si>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</si>
  <si>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</si>
  <si>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</si>
  <si>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</si>
  <si>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</si>
  <si>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</si>
  <si>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</si>
  <si>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</si>
  <si>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</si>
  <si>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</si>
  <si>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</si>
  <si>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</si>
  <si>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</si>
  <si>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</si>
  <si>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</si>
  <si>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</si>
  <si>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</si>
  <si>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</si>
  <si>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</si>
  <si>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</si>
  <si>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</si>
  <si>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</si>
  <si>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</si>
  <si>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</si>
  <si>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</si>
  <si>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</si>
  <si>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</si>
  <si>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</si>
  <si>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</si>
  <si>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</si>
  <si>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</si>
  <si>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</si>
  <si>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</si>
  <si>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</si>
  <si>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</si>
  <si>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</si>
  <si>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</si>
  <si>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</si>
  <si>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</si>
  <si>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</si>
  <si>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</si>
  <si>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</si>
  <si>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</si>
  <si>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</si>
  <si>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</si>
  <si>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</si>
  <si>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</si>
  <si>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</si>
  <si>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</si>
  <si>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</si>
  <si>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</si>
  <si>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</si>
  <si>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</si>
  <si>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</si>
  <si>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</si>
  <si>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</si>
  <si>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</si>
  <si>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</si>
  <si>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</si>
  <si>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</si>
  <si>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</si>
  <si>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</si>
  <si>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</si>
  <si>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</si>
  <si>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</si>
  <si>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</si>
  <si>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</si>
  <si>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</si>
  <si>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</si>
  <si>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</si>
  <si>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</si>
  <si>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</si>
  <si>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</si>
  <si>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</si>
  <si>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</si>
  <si>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</si>
  <si>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</si>
  <si>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</si>
  <si>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</si>
  <si>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</si>
  <si>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</si>
  <si>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</si>
  <si>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</si>
  <si>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</si>
  <si>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</si>
  <si>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</si>
  <si>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</si>
  <si>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</si>
  <si>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</si>
  <si>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</si>
  <si>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</si>
  <si>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</si>
  <si>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</si>
  <si>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</si>
  <si>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</si>
  <si>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</si>
  <si>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</si>
  <si>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</si>
  <si>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</si>
  <si>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</si>
  <si>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</si>
  <si>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</si>
  <si>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</si>
  <si>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</si>
  <si>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</si>
  <si>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</si>
  <si>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</si>
  <si>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</si>
  <si>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</si>
  <si>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</si>
  <si>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</si>
  <si>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</si>
  <si>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</si>
  <si>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</si>
  <si>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</si>
  <si>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</si>
  <si>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</si>
  <si>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</si>
  <si>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</si>
  <si>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</si>
  <si>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</si>
  <si>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</si>
  <si>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</si>
  <si>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</si>
  <si>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</si>
  <si>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</si>
  <si>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</si>
  <si>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</si>
  <si>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</si>
  <si>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</si>
  <si>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</si>
  <si>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</si>
  <si>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</si>
  <si>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</si>
  <si>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</si>
  <si>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</si>
  <si>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</si>
  <si>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</si>
  <si>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</si>
  <si>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</si>
  <si>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</si>
  <si>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</si>
  <si>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</si>
  <si>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</si>
  <si>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</si>
  <si>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</si>
  <si>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</si>
  <si>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</si>
  <si>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</si>
  <si>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</si>
  <si>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</si>
  <si>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</si>
  <si>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</si>
  <si>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</si>
  <si>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</si>
  <si>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</si>
  <si>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</si>
  <si>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</si>
  <si>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</si>
  <si>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</si>
  <si>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</si>
  <si>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</si>
  <si>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</si>
  <si>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</si>
  <si>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</si>
  <si>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</si>
  <si>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</si>
  <si>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</si>
  <si>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</si>
  <si>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</si>
  <si>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</si>
  <si>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</si>
  <si>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</si>
  <si>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</si>
  <si>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</si>
  <si>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</si>
  <si>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</si>
  <si>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</si>
  <si>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</si>
  <si>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</si>
  <si>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</si>
  <si>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</si>
  <si>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</si>
  <si>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</si>
  <si>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</si>
  <si>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</si>
  <si>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</si>
  <si>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</si>
  <si>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</si>
  <si>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</si>
  <si>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</si>
  <si>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</si>
  <si>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</si>
  <si>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</si>
  <si>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</si>
  <si>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</si>
  <si>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</si>
  <si>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</si>
  <si>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</si>
  <si>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</si>
  <si>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</si>
  <si>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</si>
  <si>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</si>
  <si>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</si>
  <si>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</si>
  <si>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</si>
  <si>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</si>
  <si>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</si>
  <si>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</si>
  <si>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</si>
  <si>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</si>
  <si>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</si>
  <si>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</si>
  <si>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</si>
  <si>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</si>
  <si>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</si>
  <si>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</si>
  <si>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</si>
  <si>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</si>
  <si>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</si>
  <si>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</si>
  <si>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</si>
  <si>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</si>
  <si>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</si>
  <si>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</si>
  <si>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</si>
  <si>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</si>
  <si>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</si>
  <si>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</si>
  <si>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</si>
  <si>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</si>
  <si>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</si>
  <si>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</si>
  <si>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</si>
  <si>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</si>
  <si>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</si>
  <si>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</si>
  <si>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</si>
  <si>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</si>
  <si>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</si>
  <si>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</si>
  <si>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</si>
  <si>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</si>
  <si>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</si>
  <si>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</si>
  <si>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</si>
  <si>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</si>
  <si>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</si>
  <si>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</si>
  <si>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</si>
  <si>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</si>
  <si>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</si>
  <si>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</si>
  <si>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</si>
  <si>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</si>
  <si>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</si>
  <si>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</si>
  <si>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</si>
  <si>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</si>
  <si>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</si>
  <si>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</si>
  <si>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</si>
  <si>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</si>
  <si>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</si>
  <si>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</si>
  <si>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</si>
  <si>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</si>
  <si>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</si>
  <si>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</si>
  <si>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</si>
  <si>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</si>
  <si>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</si>
  <si>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</si>
  <si>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</si>
  <si>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</si>
  <si>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</si>
  <si>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</si>
  <si>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</si>
  <si>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</si>
  <si>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</si>
  <si>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</si>
  <si>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</si>
  <si>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</si>
  <si>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</si>
  <si>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</si>
  <si>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</si>
  <si>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</si>
  <si>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</si>
  <si>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</si>
  <si>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</si>
  <si>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</si>
  <si>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</si>
  <si>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</si>
  <si>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</si>
  <si>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</si>
  <si>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</si>
  <si>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</si>
  <si>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</si>
  <si>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</si>
  <si>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</si>
  <si>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</si>
  <si>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</si>
  <si>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</si>
  <si>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</si>
  <si>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</si>
  <si>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</si>
  <si>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</si>
  <si>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</si>
  <si>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</si>
  <si>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</si>
  <si>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</si>
  <si>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</si>
  <si>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</si>
  <si>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</si>
  <si>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</si>
  <si>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</si>
  <si>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</si>
  <si>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</si>
  <si>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</si>
  <si>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</si>
  <si>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</si>
  <si>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</si>
  <si>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</si>
  <si>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</si>
  <si>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</si>
  <si>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</si>
  <si>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</si>
  <si>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</si>
  <si>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</si>
  <si>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</si>
  <si>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</si>
  <si>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</si>
  <si>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</si>
  <si>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</si>
  <si>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</si>
  <si>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</si>
  <si>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</si>
  <si>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</si>
  <si>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</si>
  <si>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</si>
  <si>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</si>
  <si>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</si>
  <si>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</si>
  <si>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</si>
  <si>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</si>
  <si>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</si>
  <si>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</si>
  <si>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</si>
  <si>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</si>
  <si>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</si>
  <si>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</si>
  <si>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</si>
  <si>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</si>
  <si>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</si>
  <si>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</si>
  <si>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</si>
  <si>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</si>
  <si>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</si>
  <si>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</si>
  <si>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</si>
  <si>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</si>
  <si>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</si>
  <si>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</si>
  <si>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</si>
  <si>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</si>
  <si>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</si>
  <si>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</si>
  <si>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</si>
  <si>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</si>
  <si>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</si>
  <si>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</si>
  <si>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</si>
  <si>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</si>
  <si>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</si>
  <si>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</si>
  <si>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</si>
  <si>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</si>
  <si>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</si>
  <si>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</si>
  <si>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</si>
  <si>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</si>
  <si>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</si>
  <si>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</si>
  <si>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</si>
  <si>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</si>
  <si>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</si>
  <si>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</si>
  <si>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</si>
  <si>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</si>
  <si>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</si>
  <si>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</si>
  <si>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</si>
  <si>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</si>
  <si>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</si>
  <si>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</si>
  <si>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</si>
  <si>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</si>
  <si>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</si>
  <si>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</si>
  <si>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</si>
  <si>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</si>
  <si>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</si>
  <si>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</si>
  <si>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</si>
  <si>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</si>
  <si>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</si>
  <si>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</si>
  <si>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</si>
  <si>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</si>
  <si>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</si>
  <si>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</si>
  <si>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</si>
  <si>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</si>
  <si>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</si>
  <si>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</si>
  <si>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</si>
  <si>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</si>
  <si>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</si>
  <si>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</si>
  <si>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</si>
  <si>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</si>
  <si>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</si>
  <si>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</si>
  <si>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</si>
  <si>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</si>
  <si>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</si>
  <si>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</si>
  <si>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</si>
  <si>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</si>
  <si>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</si>
  <si>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</si>
  <si>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</si>
  <si>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</si>
  <si>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</si>
  <si>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</si>
  <si>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</si>
  <si>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</si>
  <si>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</si>
  <si>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</si>
  <si>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</si>
  <si>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</si>
  <si>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</si>
  <si>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</si>
  <si>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</si>
  <si>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</si>
  <si>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</si>
  <si>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</si>
  <si>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</si>
  <si>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</si>
  <si>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</si>
  <si>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</si>
  <si>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</si>
  <si>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</si>
  <si>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</si>
  <si>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</si>
  <si>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</si>
  <si>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</si>
  <si>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</si>
  <si>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</si>
  <si>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</si>
  <si>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</si>
  <si>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</si>
  <si>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</si>
  <si>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</si>
  <si>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</si>
  <si>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</si>
  <si>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</si>
  <si>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</si>
  <si>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</si>
  <si>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</si>
  <si>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</si>
  <si>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</si>
  <si>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</si>
  <si>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</si>
  <si>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</si>
  <si>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</si>
  <si>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</si>
  <si>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</si>
  <si>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</si>
  <si>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</si>
  <si>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</si>
  <si>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</si>
  <si>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</si>
  <si>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</si>
  <si>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</si>
  <si>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</si>
  <si>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</si>
  <si>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</si>
  <si>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</si>
  <si>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</si>
  <si>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</si>
  <si>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</si>
  <si>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</si>
  <si>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</si>
  <si>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</si>
  <si>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</si>
  <si>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</si>
  <si>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</si>
  <si>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</si>
  <si>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</si>
  <si>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</si>
  <si>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</si>
  <si>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</si>
  <si>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</si>
  <si>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</si>
  <si>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</si>
  <si>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</si>
  <si>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</si>
  <si>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</si>
  <si>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</si>
  <si>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</si>
  <si>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</si>
  <si>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</si>
  <si>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</si>
  <si>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</si>
  <si>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</si>
  <si>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</si>
  <si>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</si>
  <si>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</si>
  <si>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</si>
  <si>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</si>
  <si>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</si>
  <si>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</si>
  <si>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</si>
  <si>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</si>
  <si>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</si>
  <si>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</si>
  <si>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</si>
  <si>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</si>
  <si>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</si>
  <si>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</si>
  <si>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</si>
  <si>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</si>
  <si>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</si>
  <si>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</si>
  <si>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</si>
  <si>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</si>
  <si>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</si>
  <si>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</si>
  <si>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</si>
  <si>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</si>
  <si>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</si>
  <si>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</si>
  <si>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</si>
  <si>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</si>
  <si>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</si>
  <si>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</si>
  <si>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</si>
  <si>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</si>
  <si>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</si>
  <si>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</si>
  <si>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</si>
  <si>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</si>
  <si>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</si>
  <si>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</si>
  <si>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</si>
  <si>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</si>
  <si>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</si>
  <si>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</si>
  <si>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</si>
  <si>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</si>
  <si>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</si>
  <si>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</si>
  <si>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</si>
  <si>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</si>
  <si>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</si>
  <si>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</si>
  <si>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</si>
  <si>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</si>
  <si>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</si>
  <si>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</si>
  <si>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</si>
  <si>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</si>
  <si>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</si>
  <si>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</si>
  <si>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</si>
  <si>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</si>
  <si>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</si>
  <si>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</si>
  <si>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</si>
  <si>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</si>
  <si>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</si>
  <si>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</si>
  <si>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</si>
  <si>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</si>
  <si>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</si>
  <si>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</si>
  <si>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</si>
  <si>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</si>
  <si>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</si>
  <si>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</si>
  <si>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</si>
  <si>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</si>
  <si>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</si>
  <si>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</si>
  <si>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</si>
  <si>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</si>
  <si>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</si>
  <si>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</si>
  <si>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</si>
  <si>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</si>
  <si>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</si>
  <si>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</si>
  <si>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</si>
  <si>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</si>
  <si>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</si>
  <si>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</si>
  <si>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</si>
  <si>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</si>
  <si>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</si>
  <si>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</si>
  <si>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</si>
  <si>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</si>
  <si>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</si>
  <si>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</si>
  <si>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</si>
  <si>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</si>
  <si>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</si>
  <si>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</si>
  <si>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</si>
  <si>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</si>
  <si>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</si>
  <si>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</si>
  <si>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</si>
  <si>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</si>
  <si>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</si>
  <si>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</si>
  <si>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</si>
  <si>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</si>
  <si>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</si>
  <si>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</si>
  <si>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</si>
  <si>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</si>
  <si>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</si>
  <si>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</si>
  <si>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</si>
  <si>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</si>
  <si>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</si>
  <si>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</si>
  <si>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</si>
  <si>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</si>
  <si>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</si>
  <si>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</si>
  <si>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</si>
  <si>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</si>
  <si>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</si>
  <si>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</si>
  <si>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</si>
  <si>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</si>
  <si>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</si>
  <si>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</si>
  <si>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</si>
  <si>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</si>
  <si>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</si>
  <si>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</si>
  <si>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</si>
  <si>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</si>
  <si>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</si>
  <si>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</si>
  <si>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</si>
  <si>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</si>
  <si>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</si>
  <si>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</si>
  <si>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</si>
  <si>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</si>
  <si>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</si>
  <si>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</si>
  <si>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</si>
  <si>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</si>
  <si>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</si>
  <si>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</si>
  <si>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</si>
  <si>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</si>
  <si>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</si>
  <si>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</si>
  <si>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</si>
  <si>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</si>
  <si>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</si>
  <si>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</si>
  <si>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</si>
  <si>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</si>
  <si>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</si>
  <si>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</si>
  <si>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</si>
  <si>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</si>
  <si>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</si>
  <si>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</si>
  <si>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</si>
  <si>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</si>
  <si>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</si>
  <si>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</si>
  <si>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</si>
  <si>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</si>
  <si>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</si>
  <si>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</si>
  <si>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</si>
  <si>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</si>
  <si>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</si>
  <si>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</si>
  <si>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</si>
  <si>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</si>
  <si>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</si>
  <si>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</si>
  <si>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</si>
  <si>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</si>
  <si>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</si>
  <si>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</si>
  <si>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</si>
  <si>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</si>
  <si>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</si>
  <si>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</si>
  <si>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</si>
  <si>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</si>
  <si>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</si>
  <si>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</si>
  <si>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</si>
  <si>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</si>
  <si>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</si>
  <si>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</si>
  <si>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</si>
  <si>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</si>
  <si>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</si>
  <si>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</si>
  <si>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</si>
  <si>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</si>
  <si>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</si>
  <si>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</si>
  <si>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</si>
  <si>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</si>
  <si>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</si>
  <si>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</si>
  <si>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</si>
  <si>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</si>
  <si>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</si>
  <si>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</si>
  <si>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</si>
  <si>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</si>
  <si>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</si>
  <si>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</si>
  <si>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</si>
  <si>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</si>
  <si>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</si>
  <si>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</si>
  <si>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</si>
  <si>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</si>
  <si>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</si>
  <si>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</si>
  <si>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</si>
  <si>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</si>
  <si>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</si>
  <si>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</si>
  <si>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</si>
  <si>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</si>
  <si>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</si>
  <si>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</si>
  <si>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</si>
  <si>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</si>
  <si>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</si>
  <si>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</si>
  <si>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</si>
  <si>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</si>
  <si>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</si>
  <si>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</si>
  <si>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</si>
  <si>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</si>
  <si>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</si>
  <si>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</si>
  <si>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</si>
  <si>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</si>
  <si>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</si>
  <si>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</si>
  <si>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</si>
  <si>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</si>
  <si>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</si>
  <si>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</si>
  <si>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</si>
  <si>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</si>
  <si>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</si>
  <si>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</si>
  <si>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</si>
  <si>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</si>
  <si>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</si>
  <si>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</si>
  <si>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</si>
  <si>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</si>
  <si>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</si>
  <si>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</si>
  <si>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</si>
  <si>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</si>
  <si>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</si>
  <si>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</si>
  <si>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</si>
  <si>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</si>
  <si>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</si>
  <si>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</si>
  <si>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</si>
  <si>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</si>
  <si>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</si>
  <si>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</si>
  <si>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</si>
  <si>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</si>
  <si>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</si>
  <si>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</si>
  <si>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</si>
  <si>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</si>
  <si>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</si>
  <si>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</si>
  <si>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</si>
  <si>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</si>
  <si>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</si>
  <si>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</si>
  <si>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</si>
  <si>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</si>
  <si>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</si>
  <si>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</si>
  <si>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</si>
  <si>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</si>
  <si>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</si>
  <si>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</si>
  <si>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</si>
  <si>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</si>
  <si>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</si>
  <si>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</si>
  <si>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</si>
  <si>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</si>
  <si>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</si>
  <si>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</si>
  <si>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</si>
  <si>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</si>
  <si>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</si>
  <si>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</si>
  <si>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</si>
  <si>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</si>
  <si>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</si>
  <si>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</si>
  <si>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</si>
  <si>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</si>
  <si>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</si>
  <si>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</si>
  <si>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</si>
  <si>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</si>
  <si>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</si>
  <si>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</si>
  <si>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</si>
  <si>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</si>
  <si>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</si>
  <si>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</si>
  <si>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</si>
  <si>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</si>
  <si>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</si>
  <si>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</si>
  <si>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</si>
  <si>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</si>
  <si>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</si>
  <si>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</si>
  <si>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</si>
  <si>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</si>
  <si>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</si>
  <si>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</si>
  <si>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</si>
  <si>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</si>
  <si>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</si>
  <si>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</si>
  <si>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</si>
  <si>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</si>
  <si>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</si>
  <si>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</si>
  <si>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</si>
  <si>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</si>
  <si>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</si>
  <si>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</si>
  <si>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</si>
  <si>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</si>
  <si>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</si>
  <si>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</si>
  <si>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</si>
  <si>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</si>
  <si>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</si>
  <si>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</si>
  <si>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</si>
  <si>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</si>
  <si>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</si>
  <si>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</si>
  <si>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</si>
  <si>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</si>
  <si>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</si>
  <si>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</si>
  <si>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</si>
  <si>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</si>
  <si>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</si>
  <si>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</si>
  <si>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</si>
  <si>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</si>
  <si>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</si>
  <si>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</si>
  <si>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</si>
  <si>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</si>
  <si>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</si>
  <si>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</si>
  <si>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</si>
  <si>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</si>
  <si>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</si>
  <si>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</si>
  <si>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</si>
  <si>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</si>
  <si>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</si>
  <si>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</si>
  <si>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</si>
  <si>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</si>
  <si>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</si>
  <si>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</si>
  <si>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</si>
  <si>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</si>
  <si>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</si>
  <si>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</si>
  <si>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</si>
  <si>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</si>
  <si>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</si>
  <si>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</si>
  <si>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</si>
  <si>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</si>
  <si>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</si>
  <si>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</si>
  <si>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</si>
  <si>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</si>
  <si>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</si>
  <si>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</si>
  <si>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</si>
  <si>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</si>
  <si>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</si>
  <si>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</si>
  <si>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</si>
  <si>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</si>
  <si>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</si>
  <si>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</si>
  <si>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</si>
  <si>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</si>
  <si>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</si>
  <si>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</si>
  <si>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</si>
  <si>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</si>
  <si>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</si>
  <si>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</si>
  <si>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</si>
  <si>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</si>
  <si>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</si>
  <si>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</si>
  <si>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</si>
  <si>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</si>
  <si>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</si>
  <si>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</si>
  <si>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</si>
  <si>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</si>
  <si>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</si>
  <si>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</si>
  <si>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</si>
  <si>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</si>
  <si>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</si>
  <si>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</si>
  <si>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</si>
  <si>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</si>
  <si>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</si>
  <si>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</si>
  <si>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</si>
  <si>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</si>
  <si>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</si>
  <si>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</si>
  <si>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</si>
  <si>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</si>
  <si>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</si>
  <si>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</si>
  <si>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</si>
  <si>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</si>
  <si>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</si>
  <si>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</si>
  <si>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</si>
  <si>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</si>
  <si>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</si>
  <si>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</si>
  <si>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</si>
  <si>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</si>
  <si>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</si>
  <si>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</si>
  <si>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</si>
  <si>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</si>
  <si>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</si>
  <si>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</si>
  <si>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</si>
  <si>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</si>
  <si>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</si>
  <si>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</si>
  <si>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</si>
  <si>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</si>
  <si>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</si>
  <si>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</si>
  <si>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</si>
  <si>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</si>
  <si>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</si>
  <si>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</si>
  <si>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</si>
  <si>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</si>
  <si>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</si>
  <si>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</si>
  <si>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</si>
  <si>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</si>
  <si>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</si>
  <si>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</si>
  <si>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</si>
  <si>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</si>
  <si>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</si>
  <si>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</si>
  <si>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</si>
  <si>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</si>
  <si>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</si>
  <si>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</si>
  <si>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</si>
  <si>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</si>
  <si>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</si>
  <si>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</si>
  <si>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</si>
  <si>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</si>
  <si>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</si>
  <si>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</si>
  <si>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</si>
  <si>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</si>
  <si>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</si>
  <si>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</si>
  <si>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</si>
  <si>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</si>
  <si>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</si>
  <si>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</si>
  <si>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</si>
  <si>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</si>
  <si>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</si>
  <si>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</si>
  <si>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</si>
  <si>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</si>
  <si>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</si>
  <si>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</si>
  <si>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</si>
  <si>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</si>
  <si>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</si>
  <si>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</si>
  <si>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</si>
  <si>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</si>
  <si>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</si>
  <si>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</si>
  <si>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</si>
  <si>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</si>
  <si>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</si>
  <si>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</si>
  <si>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</si>
  <si>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</si>
  <si>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</si>
  <si>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</si>
  <si>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</si>
  <si>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</si>
  <si>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</si>
  <si>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</si>
  <si>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</si>
  <si>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</si>
  <si>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</si>
  <si>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</si>
  <si>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</si>
  <si>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</si>
  <si>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</si>
  <si>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</si>
  <si>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</si>
  <si>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</si>
  <si>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</si>
  <si>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</si>
  <si>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</si>
  <si>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</si>
  <si>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</si>
  <si>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</si>
  <si>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</si>
  <si>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</si>
  <si>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</si>
  <si>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</si>
  <si>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</si>
  <si>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</si>
  <si>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</si>
  <si>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</si>
  <si>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</si>
  <si>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</si>
  <si>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</si>
  <si>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</si>
  <si>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</si>
  <si>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</si>
  <si>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</si>
  <si>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</si>
  <si>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</si>
  <si>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</si>
  <si>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</si>
  <si>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</si>
  <si>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</si>
  <si>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</si>
  <si>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</si>
  <si>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</si>
  <si>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</si>
  <si>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</si>
  <si>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</si>
  <si>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</si>
  <si>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</si>
  <si>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</si>
  <si>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</si>
  <si>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</si>
  <si>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</si>
  <si>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</si>
  <si>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</si>
  <si>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</si>
  <si>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</si>
  <si>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</si>
  <si>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</si>
  <si>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</si>
  <si>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</si>
  <si>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</si>
  <si>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</si>
  <si>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</si>
  <si>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</si>
  <si>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</si>
  <si>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</si>
  <si>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</si>
  <si>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</si>
  <si>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</si>
  <si>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</si>
  <si>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</si>
  <si>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</si>
  <si>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</si>
  <si>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</si>
  <si>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</si>
  <si>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</si>
  <si>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</si>
  <si>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</si>
  <si>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</si>
  <si>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</si>
  <si>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</si>
  <si>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</si>
  <si>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</si>
  <si>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</si>
  <si>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</si>
  <si>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</si>
  <si>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</si>
  <si>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</si>
  <si>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</si>
  <si>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</si>
  <si>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</si>
  <si>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</si>
  <si>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</si>
  <si>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</si>
  <si>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</si>
  <si>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</si>
  <si>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</si>
  <si>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</si>
  <si>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</si>
  <si>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</si>
  <si>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</si>
  <si>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</si>
  <si>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</si>
  <si>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</si>
  <si>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</si>
  <si>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</si>
  <si>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</si>
  <si>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</si>
  <si>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</si>
  <si>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</si>
  <si>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</si>
  <si>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</si>
  <si>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</si>
  <si>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</si>
  <si>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</si>
  <si>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</si>
  <si>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</si>
  <si>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</si>
  <si>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</si>
  <si>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</si>
  <si>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</si>
  <si>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</si>
  <si>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</si>
  <si>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</si>
  <si>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</si>
  <si>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</si>
  <si>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</si>
  <si>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</si>
  <si>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</si>
  <si>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</si>
  <si>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</si>
  <si>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</si>
  <si>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</si>
  <si>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</si>
  <si>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</si>
  <si>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</si>
  <si>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</si>
  <si>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</si>
  <si>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</si>
  <si>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</si>
  <si>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</si>
  <si>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</si>
  <si>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</si>
  <si>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</si>
  <si>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</si>
  <si>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</si>
  <si>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</si>
  <si>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</si>
  <si>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</si>
  <si>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</si>
  <si>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</si>
  <si>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</si>
  <si>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</si>
  <si>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</si>
  <si>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</si>
  <si>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</si>
  <si>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</si>
  <si>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</si>
  <si>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</si>
  <si>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</si>
  <si>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</si>
  <si>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</si>
  <si>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</si>
  <si>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</si>
  <si>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</si>
  <si>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</si>
  <si>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</si>
  <si>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</si>
  <si>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</si>
  <si>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</si>
  <si>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</si>
  <si>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</si>
  <si>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</si>
  <si>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</si>
  <si>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</si>
  <si>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</si>
  <si>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</si>
  <si>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</si>
  <si>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</si>
  <si>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</si>
  <si>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</si>
  <si>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</si>
  <si>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</si>
  <si>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</si>
  <si>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</si>
  <si>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PCM-20251023-00000510</t>
  </si>
  <si>
    <t>ETA 30 min</t>
  </si>
  <si>
    <t>PCM-20251023-00000379</t>
  </si>
  <si>
    <t>Cell Unavailable // Site have access issue at night time due to site located on hospital (Medical Clinic). access Allowed only 9AM to 9PM. TE Team will check in morning after 9am</t>
  </si>
  <si>
    <t>PCM-20251023-00000462</t>
  </si>
  <si>
    <t>EM team on the way ETA 30 min</t>
  </si>
  <si>
    <t>TT-20251023-00525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</si>
  <si>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</si>
  <si>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</si>
  <si>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</si>
  <si>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</si>
  <si>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</si>
  <si>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</si>
  <si>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</si>
  <si>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</si>
  <si>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</si>
  <si>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</si>
  <si>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</si>
  <si>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EM team moved ETA: 20 min</t>
  </si>
  <si>
    <t>PCM-20251023-00000500</t>
  </si>
  <si>
    <t xml:space="preserve">EM team at site checking </t>
  </si>
  <si>
    <t>PCM-20251023-00000561</t>
  </si>
  <si>
    <t>EM team moved ETA: min</t>
  </si>
  <si>
    <t>PCM-20251023-00000246</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</si>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</sst>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1" totalsRowShown="0" headerRowDxfId="31" dataDxfId="30" headerRowBorderDxfId="28" tableBorderDxfId="29">
  <autoFilter ref="A1:L5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290.37904050925863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9.8840520833327901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45953.327466435185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45953.327466435185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45953.327466435185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45953.327466435185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45953.327466435185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45953.327466435185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45953.327466435185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45953.327466435185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45953.327466435185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45953.327466435185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45953.327466435185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45953.327466435185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45953.327466435185</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45953.327466435185</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45953.327466435185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45953.327466435185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45953.327466435185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45953.327466435185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45953.327466435185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45953.327466435185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45953.327466435185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45953.327466435185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45953.327466435185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45953.327466435185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45953.327466435185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45953.327466435185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45953.327466435185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45953.327466435185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45953.327466435185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45953.327466435185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45953.327466435185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45953.327466435185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45953.327466435185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45953.327466435185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45953.327466435185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45953.327466435185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45953.327466435185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45953.327466435185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45953.327466435185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45953.327466435185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45953.327466435185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45953.327466435185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45953.327466435185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45953.327466435185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45953.327466435185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45953.327466435185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45953.327466435185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45953.327466435185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45953.327466435185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45953.327466435185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45953.327466435185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45953.327466435185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45953.327466435185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45953.327466435185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45953.327466435185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45953.327466435185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45953.327466435185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45953.327466435185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45953.327466435185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45953.327466435185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45953.327466435185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45953.327466435185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45953.327466435185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45953.327466435185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45953.327466435185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45953.327466435185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45953.327466435185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45953.327466435185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45953.327466435185</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45953.327466435185</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128.3276284722233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8.8316909722198034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2</v>
      </c>
      <c r="D5" s="18" t="s">
        <v>28657</v>
      </c>
      <c r="E5" s="116" t="s">
        <v>38998</v>
      </c>
      <c r="F5" s="117">
        <v>45953.298645833333</v>
      </c>
      <c r="G5" s="118">
        <f ca="1">IFERROR(NOW()-F5,"-")</f>
        <v>2.8820601852203254E-2</v>
      </c>
      <c r="H5" s="117">
        <v>45953.29378472222</v>
      </c>
      <c r="I5" s="18" t="str">
        <f>IFERROR(VLOOKUP(D5,DB!A:F,6,0),"")</f>
        <v>Power Cube</v>
      </c>
      <c r="J5" s="18" t="str">
        <f>IFERROR(VLOOKUP(D5,DB!A:G,7,0),"")</f>
        <v>In progress+No BB Design</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45953.327466435185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45953.327466435185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45953.327466435185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45953.327466435185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45953.327466435185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45953.327466435185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45953.327466435185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45953.327466435185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45953.327466435185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45953.327466435185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45953.327466435185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45953.327466435185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45953.327466435185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45953.327466435185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45953.327466435185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45953.327466435185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45953.327466435185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45953.327466435185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45953.327466435185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45953.327466435185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45953.327466435185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45953.327466435185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45953.327466435185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45953.327466435185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45953.327466435185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45953.327466435185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45953.327466435185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45953.327466435185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45953.327466435185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45953.327466435185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45953.327466435185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45953.327466435185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45953.327466435185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45953.327466435185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45953.327466435185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45953.327466435185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45953.327466435185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45953.327466435185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45953.327466435185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45953.327466435185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45953.327466435185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45953.327466435185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45953.327466435185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45953.327466435185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7" ca="1" si="0">IFERROR(NOW()-F2,"-")</f>
        <v>0.10780208333017072</v>
      </c>
      <c r="H2" s="163">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1</v>
      </c>
      <c r="D3" s="18" t="s">
        <v>16282</v>
      </c>
      <c r="E3" s="18" t="s">
        <v>38998</v>
      </c>
      <c r="F3" s="20">
        <v>45953.269837962966</v>
      </c>
      <c r="G3" s="21">
        <f t="shared" ca="1" si="0"/>
        <v>5.7628472219221294E-2</v>
      </c>
      <c r="H3" s="22">
        <v>45953.263796296298</v>
      </c>
      <c r="I3" s="19" t="str">
        <f>IFERROR(VLOOKUP(D3,DB!A:F,6,0),"")</f>
        <v>SCECO</v>
      </c>
      <c r="J3" s="18" t="str">
        <f>IFERROR(VLOOKUP(D3,DB!A:G,7,0),"")</f>
        <v>Vandalized</v>
      </c>
      <c r="K3" s="47" t="s">
        <v>39091</v>
      </c>
      <c r="L3" s="23" t="str">
        <f>IFERROR(VLOOKUP(D3,DB!A:I,9,0),"")</f>
        <v>Latis</v>
      </c>
    </row>
    <row r="4" spans="1:13" ht="15" customHeight="1">
      <c r="A4" s="19" t="s">
        <v>39092</v>
      </c>
      <c r="B4" s="64" t="str">
        <f>IFERROR(VLOOKUP(D4,DB!A:K,11,0),"")</f>
        <v>R3</v>
      </c>
      <c r="C4" s="18">
        <v>1</v>
      </c>
      <c r="D4" s="18" t="s">
        <v>25507</v>
      </c>
      <c r="E4" s="18" t="s">
        <v>38998</v>
      </c>
      <c r="F4" s="20"/>
      <c r="G4" s="21">
        <f t="shared" ca="1" si="0"/>
        <v>45953.327466435185</v>
      </c>
      <c r="H4" s="22">
        <v>45953.263749999998</v>
      </c>
      <c r="I4" s="19" t="str">
        <f>IFERROR(VLOOKUP(D4,DB!A:F,6,0),"")</f>
        <v>SCECO</v>
      </c>
      <c r="J4" s="18" t="str">
        <f>IFERROR(VLOOKUP(D4,DB!A:G,7,0),"")</f>
        <v>Vandalized+No BB Design+No BB Design</v>
      </c>
      <c r="K4" s="47" t="s">
        <v>39091</v>
      </c>
      <c r="L4" s="23" t="str">
        <f>IFERROR(VLOOKUP(D4,DB!A:I,9,0),"")</f>
        <v>Latis</v>
      </c>
    </row>
    <row r="5" spans="1:13" ht="15" customHeight="1">
      <c r="A5" s="19"/>
      <c r="B5" s="64" t="str">
        <f>IFERROR(VLOOKUP(D5,DB!A:K,11,0),"")</f>
        <v/>
      </c>
      <c r="C5" s="18"/>
      <c r="D5" s="18"/>
      <c r="E5" s="18"/>
      <c r="F5" s="20"/>
      <c r="G5" s="21">
        <f t="shared" ca="1" si="0"/>
        <v>45953.327466435185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45953.327466435185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45953.327466435185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45953.327466435185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45953.327466435185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45953.327466435185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45953.327466435185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45953.327466435185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45953.327466435185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45953.327466435185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45953.327466435185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45953.327466435185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45953.327466435185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45953.327466435185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45953.327466435185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45953.327466435185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45953.327466435185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45953.327466435185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45953.327466435185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45953.327466435185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45953.327466435185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45953.327466435185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45953.327466435185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45953.327466435185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45953.327466435185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45953.327466435185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45953.327466435185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45953.327466435185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45953.327466435185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45953.327466435185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45953.327466435185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45953.327466435185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45953.327466435185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45953.327466435185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45953.327466435185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45953.327466435185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45953.327466435185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45953.327466435185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45953.327466435185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45953.327466435185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45953.327466435185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45953.327466435185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45953.327466435185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45953.327466435185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45953.327466435185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45953.327466435185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45953.327466435185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45953.327466435185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45953.327466435185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45953.327466435185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45953.327466435185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45953.327466435185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45953.327466435185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45953.327466435185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45953.327466435185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45953.327466435185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45953.327466435185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45953.327466435185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45953.327466435185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45953.327466435185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45953.327466435185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45953.327466435185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45953.327466435185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45953.327466435185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45953.327466435185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45953.327466435185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45953.327466435185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45953.327466435185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45953.327466435185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45953.327466435185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45953.327466435185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45953.327466435185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45953.327466435185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45953.327466435185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45953.327466435185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45953.327466435185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45953.327466435185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45953.327466435185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45953.327466435185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45953.327466435185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45953.327466435185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45953.327466435185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45953.327466435185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45953.327466435185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45953.327466435185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45953.327466435185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45953.327466435185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45953.327466435185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45953.327466435185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45953.327466435185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45953.327466435185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45953.327466435185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45953.327466435185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45953.327466435185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45953.327466435185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45953.327466435185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45953.327466435185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45953.327466435185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45953.327466435185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45953.327466435185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45953.327466435185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45953.327466435185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45953.327466435185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45953.327466435185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45953.327466435185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45953.327466435185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45953.327466435185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45953.327466435185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45953.327466435185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45953.327466435185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45953.327466435185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45953.327466435185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45953.327466435185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45953.327466435185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45953.327466435185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45953.327466435185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45953.327466435185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45953.327466435185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45953.327466435185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45953.327466435185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45953.327466435185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45953.327466435185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45953.327466435185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45953.327466435185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45953.327466435185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45953.327466435185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45953.327466435185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45953.327466435185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45953.327466435185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45953.327466435185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45953.327466435185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45953.327466435185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45953.327466435185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45953.327466435185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45953.327466435185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45953.327466435185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45953.327466435185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45953.327466435185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45953.327466435185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45953.327466435185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45953.327466435185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45953.327466435185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45953.327466435185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45953.327466435185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45953.327466435185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45953.327466435185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45953.327466435185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45953.327466435185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45953.327466435185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45953.327466435185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45953.327466435185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45953.327466435185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45953.327466435185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45953.327466435185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45953.327466435185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45953.327466435185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45953.327466435185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45953.327466435185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45953.327466435185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45953.327466435185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45953.327466435185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45953.327466435185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45953.327466435185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45953.327466435185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45953.327466435185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45953.327466435185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45953.327466435185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45953.327466435185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45953.327466435185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45953.327466435185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45953.327466435185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45953.327466435185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45953.327466435185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45953.327466435185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45953.327466435185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45953.327466435185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45953.327466435185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45953.327466435185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45953.327466435185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45953.327466435185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45953.327466435185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45953.327466435185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45953.327466435185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45953.327466435185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45953.327466435185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45953.327466435185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45953.327466435185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45953.327466435185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45953.327466435185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45953.327466435185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45953.327466435185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45953.327466435185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45953.327466435185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45953.327466435185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45953.327466435185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45953.327466435185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45953.327466435185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45953.327466435185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45953.327466435185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45953.327466435185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45953.327466435185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45953.327466435185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45953.327466435185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45953.327466435185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45953.327466435185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45953.327466435185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45953.327466435185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45953.327466435185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45953.327466435185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45953.327466435185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45953.327466435185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45953.327466435185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45953.327466435185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45953.327466435185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45953.327466435185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45953.327466435185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45953.327466435185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45953.327466435185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45953.327466435185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45953.327466435185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45953.327466435185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45953.327466435185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45953.327466435185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45953.327466435185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45953.327466435185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45953.327466435185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45953.327466435185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45953.327466435185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45953.327466435185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45953.327466435185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45953.327466435185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45953.327466435185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45953.327466435185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45953.327466435185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45953.327466435185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45953.327466435185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45953.327466435185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45953.327466435185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45953.327466435185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45953.327466435185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45953.327466435185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45953.327466435185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45953.327466435185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45953.327466435185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45953.327466435185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45953.327466435185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45953.327466435185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45953.327466435185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45953.327466435185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45953.327466435185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45953.327466435185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45953.327466435185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45953.327466435185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45953.327466435185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45953.327466435185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45953.327466435185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45953.327466435185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45953.327466435185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45953.327466435185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45953.327466435185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45953.327466435185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45953.327466435185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45953.327466435185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45953.327466435185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45953.327466435185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45953.327466435185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45953.327466435185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45953.327466435185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45953.327466435185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45953.327466435185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45953.327466435185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45953.327466435185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45953.327466435185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45953.327466435185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45953.327466435185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45953.327466435185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45953.327466435185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45953.327466435185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45953.327466435185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45953.327466435185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45953.327466435185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45953.327466435185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45953.327466435185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45953.327466435185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45953.327466435185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45953.327466435185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45953.327466435185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45953.327466435185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45953.327466435185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45953.327466435185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45953.327466435185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45953.327466435185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45953.327466435185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45953.327466435185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45953.327466435185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45953.327466435185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45953.327466435185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45953.327466435185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45953.327466435185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45953.327466435185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45953.327466435185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45953.327466435185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45953.327466435185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45953.327466435185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45953.327466435185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45953.327466435185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45953.327466435185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45953.327466435185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45953.327466435185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45953.327466435185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45953.327466435185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45953.327466435185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45953.327466435185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45953.327466435185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45953.327466435185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45953.327466435185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45953.327466435185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45953.327466435185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45953.327466435185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45953.327466435185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45953.327466435185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45953.327466435185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45953.327466435185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45953.327466435185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45953.327466435185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45953.327466435185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45953.327466435185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45953.327466435185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45953.327466435185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45953.327466435185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45953.327466435185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45953.327466435185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45953.327466435185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45953.327466435185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45953.327466435185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45953.327466435185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45953.327466435185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45953.327466435185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45953.327466435185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45953.327466435185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45953.327466435185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45953.327466435185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45953.327466435185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45953.327466435185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45953.327466435185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45953.327466435185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45953.327466435185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45953.327466435185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45953.327466435185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45953.327466435185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45953.327466435185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45953.327466435185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45953.327466435185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45953.327466435185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45953.327466435185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45953.327466435185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45953.327466435185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45953.327466435185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45953.327466435185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45953.327466435185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45953.327466435185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45953.327466435185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45953.327466435185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45953.327466435185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45953.327466435185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45953.327466435185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45953.327466435185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45953.327466435185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45953.327466435185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45953.327466435185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45953.327466435185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45953.327466435185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45953.327466435185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45953.327466435185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45953.327466435185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45953.327466435185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45953.327466435185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45953.327466435185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45953.327466435185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45953.327466435185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45953.327466435185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45953.327466435185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45953.327466435185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45953.327466435185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45953.327466435185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45953.327466435185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45953.327466435185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45953.327466435185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45953.327466435185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45953.327466435185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45953.327466435185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45953.327466435185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45953.327466435185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45953.327466435185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45953.327466435185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45953.327466435185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45953.327466435185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45953.327466435185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45953.327466435185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45953.327466435185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45953.327466435185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45953.327466435185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45953.327466435185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45953.327466435185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45953.327466435185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45953.327466435185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45953.327466435185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45953.327466435185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45953.327466435185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45953.327466435185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45953.327466435185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45953.327466435185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45953.327466435185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45953.327466435185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45953.327466435185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45953.327466435185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45953.327466435185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45953.327466435185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45953.327466435185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45953.327466435185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45953.327466435185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45953.327466435185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45953.327466435185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45953.327466435185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45953.327466435185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45953.327466435185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45953.327466435185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45953.327466435185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45953.327466435185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45953.327466435185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45953.327466435185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45953.327466435185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45953.327466435185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45953.327466435185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45953.327466435185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45953.327466435185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45953.327466435185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45953.327466435185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45953.327466435185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45953.327466435185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45953.327466435185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45953.327466435185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45953.327466435185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45953.327466435185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45953.327466435185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45953.327466435185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45953.327466435185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45953.327466435185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45953.327466435185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45953.327466435185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45953.327466435185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45953.327466435185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45953.327466435185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45953.327466435185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45953.327466435185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45953.327466435185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45953.327466435185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45953.327466435185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45953.327466435185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45953.327466435185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45953.327466435185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45953.327466435185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45953.327466435185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45953.327466435185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45953.327466435185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45953.327466435185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45953.327466435185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45953.327466435185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45953.327466435185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45953.327466435185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45953.327466435185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45953.327466435185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45953.327466435185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45953.327466435185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45953.327466435185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45953.327466435185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45953.327466435185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45953.327466435185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45953.327466435185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45953.327466435185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45953.327466435185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45953.327466435185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45953.327466435185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45953.327466435185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45953.327466435185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45953.327466435185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45953.327466435185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45953.327466435185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45953.327466435185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45953.327466435185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45953.327466435185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45953.327466435185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45953.327466435185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45953.327466435185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45953.327466435185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45953.327466435185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45953.327466435185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45953.327466435185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45953.327466435185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45953.327466435185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45953.327466435185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45953.327466435185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45953.327466435185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45953.327466435185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45953.327466435185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45953.327466435185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45953.327466435185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45953.327466435185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45953.327466435185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45953.327466435185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45953.327466435185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45953.327466435185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45953.327466435185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45953.327466435185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45953.327466435185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45953.327466435185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45953.327466435185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45953.327466435185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45953.327466435185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45953.327466435185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45953.327466435185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45953.327466435185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45953.327466435185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45953.327466435185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45953.327466435185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45953.327466435185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45953.327466435185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45953.327466435185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45953.327466435185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45953.327466435185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45953.327466435185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45953.327466435185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45953.327466435185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45953.327466435185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45953.327466435185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45953.327466435185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45953.327466435185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45953.327466435185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45953.327466435185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45953.327466435185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45953.327466435185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45953.327466435185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45953.327466435185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45953.327466435185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45953.327466435185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45953.327466435185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45953.327466435185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45953.327466435185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45953.327466435185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45953.327466435185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45953.327466435185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45953.327466435185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45953.327466435185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45953.327466435185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45953.327466435185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45953.327466435185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45953.327466435185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45953.327466550923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45953.327466550923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45953.327466550923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45953.327466550923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45953.327466550923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45953.327466550923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45953.327466550923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45953.327466550923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45953.327466550923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45953.327466550923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45953.327466550923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45953.327466550923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45953.327466550923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45953.327466550923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45953.327466550923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45953.327466550923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45953.327466550923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45953.327466550923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45953.327466550923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45953.327466550923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45953.327466550923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45953.327466550923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45953.327466550923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45953.327466550923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45953.327466550923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45953.327466550923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45953.327466550923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45953.327466550923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45953.327466550923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45953.327466550923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45953.327466550923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45953.327466550923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45953.327466550923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45953.327466550923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45953.327466550923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45953.327466550923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45953.327466550923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45953.327466550923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45953.327466550923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45953.327466550923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45953.327466550923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45953.327466550923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45953.327466550923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45953.327466550923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45953.327466550923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45953.327466550923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45953.327466550923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45953.327466550923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45953.327466550923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45953.327466550923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45953.327466550923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45953.327466550923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45953.327466550923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45953.327466550923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45953.327466550923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45953.327466550923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45953.327466550923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45953.327466550923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45953.327466550923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45953.327466550923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45953.327466550923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45953.327466550923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45953.327466550923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45953.327466550923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45953.327466550923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45953.327466550923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45953.327466550923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45953.327466550923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45953.327466550923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45953.327466550923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45953.327466550923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45953.327466550923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45953.327466550923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45953.327466550923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45953.327466550923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45953.327466550923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45953.327466550923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45953.327466550923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45953.327466550923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45953.327466550923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45953.327466550923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45953.327466550923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45953.327466550923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45953.327466550923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45953.327466550923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45953.327466550923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45953.327466550923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45953.327466550923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45953.327466550923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45953.327466550923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45953.327466550923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45953.327466550923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45953.327466550923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45953.327466550923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45953.327466550923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45953.327466550923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45953.327466550923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45953.327466550923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45953.327466550923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45953.327466550923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45953.327466550923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45953.327466550923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45953.327466550923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45953.327466550923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45953.327466550923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45953.327466550923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45953.327466550923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45953.327466550923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45953.327466550923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45953.327466550923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45953.327466550923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45953.327466550923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45953.327466550923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45953.327466550923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45953.327466550923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45953.327466550923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45953.327466550923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45953.327466550923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45953.327466550923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45953.327466550923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45953.327466550923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45953.327466550923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45953.327466550923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45953.327466550923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45953.327466550923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45953.327466550923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45953.327466550923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45953.327466550923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45953.327466550923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45953.327466550923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45953.327466550923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45953.327466550923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45953.327466550923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45953.327466550923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45953.327466550923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45953.327466550923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45953.327466550923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45953.327466550923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45953.327466550923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45953.327466550923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45953.327466550923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45953.327466550923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45953.327466550923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45953.327466550923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45953.327466550923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45953.327466550923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45953.327466550923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45953.327466550923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45953.327466550923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45953.327466550923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45953.327466550923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45953.327466550923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45953.327466550923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45953.327466550923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45953.327466550923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45953.327466550923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45953.327466550923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45953.327466550923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45953.327466550923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45953.327466550923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45953.327466550923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45953.327466550923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45953.327466550923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45953.327466550923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45953.327466550923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45953.327466550923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45953.327466550923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45953.327466550923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45953.327466550923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45953.327466550923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45953.327466550923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45953.327466550923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45953.327466550923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45953.327466550923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45953.327466550923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45953.327466550923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45953.327466550923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45953.327466550923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45953.327466550923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45953.327466550923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45953.327466550923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45953.327466550923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45953.327466550923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45953.327466550923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45953.327466550923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45953.327466550923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45953.327466550923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45953.327466550923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45953.327466550923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45953.327466550923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45953.327466550923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45953.327466550923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45953.327466550923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45953.327466550923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45953.327466550923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45953.327466550923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45953.327466550923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45953.327466550923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45953.327466550923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45953.327466550923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45953.327466550923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45953.327466550923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45953.327466550923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45953.327466550923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45953.327466550923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45953.327466550923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45953.327466550923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45953.327466550923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45953.327466550923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45953.327466550923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45953.327466550923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45953.327466550923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45953.327466550923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45953.327466550923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45953.327466550923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45953.327466550923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45953.327466550923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45953.327466550923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45953.327466550923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45953.327466550923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45953.327466550923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45953.327466550923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45953.327466550923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45953.327466550923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45953.327466550923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45953.327466550923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45953.327466550923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45953.327466550923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45953.327466550923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45953.327466550923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45953.327466550923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45953.327466550923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45953.327466550923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45953.327466550923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45953.327466550923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45953.327466550923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45953.327466550923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45953.327466550923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45953.327466550923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45953.327466550923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45953.327466550923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45953.327466550923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45953.327466550923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45953.327466550923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45953.327466550923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45953.327466550923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45953.327466550923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45953.327466550923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45953.327466550923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45953.327466550923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45953.327466550923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45953.327466550923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45953.327466550923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45953.327466550923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45953.327466550923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45953.327466550923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45953.327466550923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45953.327466550923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45953.327466550923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45953.327466550923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45953.327466550923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45953.327466550923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45953.327466550923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45953.327466550923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45953.327466550923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45953.327466550923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45953.327466550923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45953.327466550923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45953.327466550923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45953.327466550923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45953.327466550923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45953.327466550923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45953.327466550923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45953.327466550923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45953.327466550923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45953.327466550923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45953.327466550923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45953.327466550923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45953.327466550923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45953.327466550923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45953.327466550923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45953.327466550923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45953.327466550923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45953.327466550923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45953.327466550923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45953.327466550923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45953.327466550923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45953.327466550923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45953.327466550923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45953.327466550923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45953.327466550923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45953.327466550923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45953.327466550923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45953.327466550923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45953.327466550923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45953.327466550923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45953.327466550923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45953.327466550923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45953.327466550923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45953.327466550923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45953.327466550923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45953.327466550923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45953.327466550923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45953.327466550923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45953.327466550923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45953.327466550923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45953.327466550923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45953.327466550923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45953.327466550923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45953.327466550923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45953.327466550923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45953.327466550923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45953.327466550923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45953.327466550923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45953.327466550923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45953.327466550923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45953.327466550923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45953.327466550923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45953.327466550923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45953.327466550923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45953.327466550923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45953.327466550923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45953.327466550923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45953.327466550923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45953.327466550923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45953.327466550923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45953.327466550923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45953.327466550923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45953.327466550923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45953.327466550923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45953.327466550923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45953.327466550923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45953.327466550923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45953.327466550923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45953.327466550923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45953.327466550923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45953.327466550923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45953.327466550923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45953.327466550923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45953.327466550923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45953.327466550923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45953.327466550923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45953.327466550923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45953.327466550923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45953.327466550923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45953.327466550923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45953.327466550923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45953.327466550923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45953.327466550923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45953.327466550923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45953.327466550923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45953.327466550923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45953.327466550923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45953.327466550923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45953.327466550923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45953.327466550923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45953.327466550923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45953.327466550923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45953.327466550923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45953.327466550923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45953.327466550923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45953.327466550923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45953.327466550923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45953.327466550923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45953.327466550923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45953.327466550923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45953.327466550923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45953.327466550923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45953.327466550923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45953.327466550923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45953.327466550923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45953.327466550923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45953.327466550923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45953.327466550923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45953.327466550923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45953.327466550923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45953.327466550923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45953.327466550923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45953.327466550923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45953.327466550923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45953.327466550923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45953.327466550923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45953.327466550923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45953.327466550923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45953.327466550923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45953.327466550923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45953.327466550923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45953.327466550923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45953.327466550923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45953.327466550923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45953.327466550923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45953.327466550923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45953.327466550923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45953.327466550923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45953.327466550923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45953.327466550923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45953.327466550923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45953.327466550923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45953.327466550923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45953.327466550923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45953.327466550923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45953.327466550923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45953.327466550923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45953.327466550923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45953.327466550923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45953.327466550923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45953.327466550923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45953.327466550923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45953.327466550923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45953.327466550923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45953.327466550923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45953.327466550923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45953.327466550923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45953.327466550923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45953.327466550923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45953.327466550923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45953.327466550923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45953.327466550923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45953.327466550923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45953.327466550923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45953.327466550923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45953.327466550923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45953.327466550923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45953.327466550923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45953.327466550923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45953.327466550923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45953.327466550923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45953.327466550923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45953.327466550923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45953.327466550923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45953.327466550923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45953.327466550923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45953.327466550923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45953.327466550923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45953.327466550923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45953.327466550923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45953.327466550923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45953.327466550923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45953.327466550923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45953.327466550923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45953.327466550923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45953.327466550923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45953.327466550923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45953.327466550923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45953.327466550923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45953.327466550923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45953.327466550923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45953.327466550923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45953.327466550923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45953.327466550923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45953.327466550923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45953.327466550923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45953.327466550923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45953.327466550923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45953.327466550923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45953.327466550923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45953.327466550923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45953.327466550923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45953.327466550923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45953.327466550923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45953.327466550923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45953.327466550923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45953.327466550923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45953.327466550923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45953.327466550923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45953.327466550923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45953.327466550923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45953.327466550923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45953.327466550923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45953.327466550923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45953.327466550923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45953.327466550923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45953.327466550923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45953.327466550923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45953.327466550923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45953.327466550923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45953.327466550923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45953.327466550923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45953.327466550923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45953.327466550923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45953.327466550923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45953.327466550923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45953.327466550923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45953.327466550923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45953.327466550923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45953.327466550923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45953.327466550923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45953.327466550923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45953.327466550923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45953.327466550923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45953.327466550923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45953.327466550923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45953.327466550923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45953.327466550923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45953.327466550923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45953.327466550923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45953.327466550923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45953.327466550923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45953.327466550923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45953.327466550923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45953.327466550923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45953.327466550923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45953.327466550923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45953.327466550923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45953.327466550923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45953.327466550923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45953.327466550923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45953.327466550923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45953.327466550923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45953.327466550923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45953.327466550923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45953.327466550923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45953.327466550923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45953.327466550923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45953.327466550923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45953.327466550923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45953.327466550923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45953.327466550923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45953.327466550923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45953.327466550923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45953.327466550923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45953.327466550923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45953.327466550923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45953.327466550923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45953.327466550923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45953.327466550923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45953.327466550923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45953.327466550923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45953.327466550923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45953.327466550923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45953.327466550923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45953.327466550923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45953.327466550923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45953.327466550923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45953.327466550923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45953.327466550923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45953.327466550923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45953.327466550923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45953.327466550923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45953.327466550923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45953.327466550923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45953.327466550923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45953.327466550923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45953.327466550923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45953.327466550923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45953.327466550923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45953.327466550923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45953.327466550923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45953.327466550923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45953.327466550923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45953.327466550923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45953.327466550923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45953.327466550923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45953.327466550923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45953.327466550923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45953.327466550923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45953.327466550923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45953.327466550923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45953.327466550923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45953.327466550923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45953.327466550923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45953.327466550923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45953.327466550923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45953.327466550923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45953.327466550923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45953.327466550923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45953.327466550923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45953.327466550923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45953.327466550923</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249.84674884258857</v>
      </c>
      <c r="H2" s="101">
        <v>45703.474768518521</v>
      </c>
      <c r="I2" s="98" t="str">
        <f>IFERROR(VLOOKUP(D2,DB!A:F,6,0),"")</f>
        <v>SCECO</v>
      </c>
      <c r="J2" s="98" t="str">
        <f>IFERROR(VLOOKUP(D2,DB!A:G,7,0),"")</f>
        <v>Dead</v>
      </c>
      <c r="K2" s="103" t="s">
        <v>39094</v>
      </c>
      <c r="L2" s="95" t="str">
        <f>IFERROR(VLOOKUP(D2,DB!A:I,9,0),"")</f>
        <v>Latis</v>
      </c>
    </row>
    <row r="3" spans="1:16" ht="15" customHeight="1">
      <c r="A3" s="121"/>
      <c r="B3" s="121" t="str">
        <f>IFERROR(VLOOKUP(D3,DB!A:K,11,0),"")</f>
        <v/>
      </c>
      <c r="C3" s="122"/>
      <c r="D3" s="123"/>
      <c r="E3" s="100"/>
      <c r="F3" s="125"/>
      <c r="G3" s="126">
        <f ca="1">IFERROR(NOW()-F3,"")</f>
        <v>45953.327466435185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45953.327466435185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45953.327466435185</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45953.327466435185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45953.327466435185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45953.327466435185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45953.327466435185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45953.327466435185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45953.327466435185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45953.327466435185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45953.327466435185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45953.327466435185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45953.327466435185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45953.327466435185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45953.327466435185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45953.327466435185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45953.327466435185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45953.327466435185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45953.327466435185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45953.327466435185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45953.327466435185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45953.327466435185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45953.327466435185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45953.327466435185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45953.327466435185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45953.327466435185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45953.327466435185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45953.327466435185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45953.327466435185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45953.327466435185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45953.327466435185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45953.327466435185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45953.327466435185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45953.327466435185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45953.327466435185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45953.327466435185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45953.327466435185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45953.327466435185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45953.327466435185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45953.327466435185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45953.327466435185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45953.327466435185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45953.327466435185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45953.327466435185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45953.327466435185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45953.327466435185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45953.327466435185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45953.327466435185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45953.327466435185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45953.327466435185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45953.327466435185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45953.327466435185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45953.327466435185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45953.327466435185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45953.327466435185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45953.327466435185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45953.327466435185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45953.327466435185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45953.327466435185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45953.327466435185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45953.327466435185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45953.327466435185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45953.327466435185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45953.327466435185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45953.327466435185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45953.327466435185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45953.327466435185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45953.327466435185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45953.327466435185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45953.327466435185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45953.327466435185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45953.327466435185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45953.327466435185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45953.327466435185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45953.327466435185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45953.327466435185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45953.327466435185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45953.327466435185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45953.327466435185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45953.327466435185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45953.327466435185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45953.327466435185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45953.327466435185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45953.327466435185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45953.327466435185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45953.327466435185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45953.327466435185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45953.327466435185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45953.327466435185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45953.327466435185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45953.327466435185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45953.327466435185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45953.327466435185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45953.327466435185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45953.327466435185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45953.327466435185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45953.327466435185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45953.327466435185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45953.327466435185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45953.327466435185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45953.327466435185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45953.327466435185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45953.327466435185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45953.327466435185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45953.327466435185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45953.327466435185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45953.327466435185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45953.327466435185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45953.327466435185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45953.327466435185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45953.327466435185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45953.327466435185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45953.327466435185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45953.327466435185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45953.327466435185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45953.327466435185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45953.327466435185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45953.327466435185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45953.327466435185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45953.327466435185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45953.327466435185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45953.327466435185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45953.327466435185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45953.327466435185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45953.327466435185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45953.327466435185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45953.327466435185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45953.327466435185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45953.327466435185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45953.327466435185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45953.327466435185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45953.327466435185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45953.327466435185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45953.327466435185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45953.327466435185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45953.327466435185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45953.327466435185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45953.327466435185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45953.327466435185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45953.327466435185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45953.327466435185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45953.327466435185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45953.327466435185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45953.327466435185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45953.327466435185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45953.327466435185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45953.327466435185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45953.327466435185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45953.327466435185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45953.327466435185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45953.327466435185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45953.327466435185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45953.327466435185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45953.327466435185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45953.327466435185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45953.327466435185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45953.327466435185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45953.327466435185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45953.327466435185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45953.327466435185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45953.327466435185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45953.327466435185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45953.327466435185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45953.327466435185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45953.327466435185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45953.327466435185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45953.327466435185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45953.327466435185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45953.327466435185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45953.327466435185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45953.327466435185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45953.327466435185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45953.327466435185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45953.327466435185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45953.327466435185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45953.327466435185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45953.327466435185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45953.327466435185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45953.327466435185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45953.327466435185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45953.327466435185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45953.327466435185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45953.327466435185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45953.327466435185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45953.327466435185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45953.327466435185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45953.327466435185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45953.327466435185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45953.327466435185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45953.327466435185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45953.327466435185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45953.327466435185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45953.327466435185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45953.327466435185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45953.327466435185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45953.327466435185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45953.327466435185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45953.327466435185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45953.327466435185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45953.327466435185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45953.327466435185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45953.327466435185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45953.327466435185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45953.327466435185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45953.327466435185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45953.327466435185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45953.327466435185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45953.327466435185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45953.327466435185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45953.327466435185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45953.327466435185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45953.327466435185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45953.327466435185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45953.327466435185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45953.327466435185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45953.327466435185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45953.327466435185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45953.327466435185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45953.327466435185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45953.327466435185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45953.327466435185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45953.327466435185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45953.327466435185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45953.327466435185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45953.327466435185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45953.327466435185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45953.327466435185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45953.327466435185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45953.327466435185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45953.327466435185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45953.327466435185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45953.327466435185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45953.327466435185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45953.327466435185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45953.327466435185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45953.327466435185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45953.327466435185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45953.327466435185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45953.327466435185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45953.327466435185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45953.327466435185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45953.327466435185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45953.327466435185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45953.327466435185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45953.327466435185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45953.327466435185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45953.327466435185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45953.327466435185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45953.327466435185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45953.327466435185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45953.327466435185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45953.327466435185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45953.327466435185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45953.327466435185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45953.327466435185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45953.327466435185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45953.327466435185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45953.327466435185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45953.327466435185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45953.327466435185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45953.327466435185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45953.327466435185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45953.327466435185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45953.327466435185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45953.327466435185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45953.327466435185</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45953.327466435185</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K9" sqref="K9"/>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61.495406249996449</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39079</v>
      </c>
      <c r="F3" s="38">
        <v>45926.188877314817</v>
      </c>
      <c r="G3" s="146">
        <f t="shared" ref="G3" ca="1" si="0">IFERROR(NOW()-F3,"")</f>
        <v>27.138589120368124</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8.5558923611097271</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39079</v>
      </c>
      <c r="F5" s="155">
        <v>45948.661111111112</v>
      </c>
      <c r="G5" s="156">
        <f ca="1">IFERROR(NOW()-F5,"")</f>
        <v>4.6663553240723559</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2</v>
      </c>
      <c r="D6" s="154" t="s">
        <v>34802</v>
      </c>
      <c r="E6" s="154" t="s">
        <v>38998</v>
      </c>
      <c r="F6" s="155">
        <v>45953.265034722222</v>
      </c>
      <c r="G6" s="156">
        <f ca="1">IFERROR(NOW()-F6,"")</f>
        <v>6.2431712962279562E-2</v>
      </c>
      <c r="H6" s="155">
        <v>45953.249421296299</v>
      </c>
      <c r="I6" s="154" t="str">
        <f>IFERROR(VLOOKUP(D6,DB!A:F,6,0),"")</f>
        <v>Generator-SG</v>
      </c>
      <c r="J6" s="154" t="str">
        <f>IFERROR(VLOOKUP(D6,DB!A:G,7,0),"")</f>
        <v>Vandalized</v>
      </c>
      <c r="K6" s="154" t="s">
        <v>39104</v>
      </c>
      <c r="L6" s="154" t="str">
        <f>IFERROR(VLOOKUP(D6,DB!A:I,9,0),"")</f>
        <v>Latis</v>
      </c>
    </row>
    <row r="7" spans="1:13" ht="15">
      <c r="A7" s="154" t="s">
        <v>39105</v>
      </c>
      <c r="B7" s="154" t="str">
        <f>IFERROR(VLOOKUP(D7,DB!A:K,11,0),"")</f>
        <v>R5</v>
      </c>
      <c r="C7" s="154">
        <v>1</v>
      </c>
      <c r="D7" s="154" t="s">
        <v>34601</v>
      </c>
      <c r="E7" s="154" t="s">
        <v>38998</v>
      </c>
      <c r="F7" s="155">
        <v>45953.292928240742</v>
      </c>
      <c r="G7" s="156">
        <f ca="1">IFERROR(NOW()-F7,"")</f>
        <v>3.4538194442575332E-2</v>
      </c>
      <c r="H7" s="155">
        <v>45953.231307870374</v>
      </c>
      <c r="I7" s="154" t="str">
        <f>IFERROR(VLOOKUP(D7,DB!A:F,6,0),"")</f>
        <v>SCECO</v>
      </c>
      <c r="J7" s="154" t="str">
        <f>IFERROR(VLOOKUP(D7,DB!A:G,7,0),"")</f>
        <v>Dead</v>
      </c>
      <c r="K7" s="154" t="s">
        <v>39106</v>
      </c>
      <c r="L7" s="154" t="str">
        <f>IFERROR(VLOOKUP(D7,DB!A:I,9,0),"")</f>
        <v>Latis</v>
      </c>
    </row>
    <row r="8" spans="1:13" ht="15">
      <c r="A8" s="154" t="s">
        <v>39107</v>
      </c>
      <c r="B8" s="154" t="str">
        <f>IFERROR(VLOOKUP(D8,DB!A:K,11,0),"")</f>
        <v>R5</v>
      </c>
      <c r="C8" s="154">
        <v>4</v>
      </c>
      <c r="D8" s="154" t="s">
        <v>38181</v>
      </c>
      <c r="E8" s="154" t="s">
        <v>38998</v>
      </c>
      <c r="F8" s="155">
        <v>45953.324178240742</v>
      </c>
      <c r="G8" s="156">
        <f ca="1">IFERROR(NOW()-F8,"")</f>
        <v>3.2881944425753318E-3</v>
      </c>
      <c r="H8" s="155">
        <v>45953.303553240738</v>
      </c>
      <c r="I8" s="154" t="str">
        <f>IFERROR(VLOOKUP(D8,DB!A:F,6,0),"")</f>
        <v>SCECO</v>
      </c>
      <c r="J8" s="154" t="str">
        <f>IFERROR(VLOOKUP(D8,DB!A:G,7,0),"")</f>
        <v>Haj Removal</v>
      </c>
      <c r="K8" s="154" t="s">
        <v>39108</v>
      </c>
      <c r="L8" s="154" t="str">
        <f>IFERROR(VLOOKUP(D8,DB!A:I,9,0),"")</f>
        <v>Latis</v>
      </c>
    </row>
    <row r="9" spans="1:13" ht="15">
      <c r="A9" s="160"/>
      <c r="B9" s="160" t="str">
        <f>IFERROR(VLOOKUP(D9,DB!A:K,11,0),"")</f>
        <v/>
      </c>
      <c r="C9" s="160"/>
      <c r="D9" s="160"/>
      <c r="E9" s="160"/>
      <c r="F9" s="161"/>
      <c r="G9" s="162">
        <f ca="1">IFERROR(NOW()-F9,"")</f>
        <v>45953.327466435185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45953.327466435185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45953.327466435185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45953.327466435185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45953.327466435185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45953.327466435185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45953.327466435185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45953.327466435185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45953.327466435185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45953.327466435185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45953.327466435185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45953.327466435185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45953.327466435185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45953.327466435185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45953.327466435185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45953.327466435185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45953.327466435185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45953.327466435185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45953.327466435185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45953.327466435185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45953.327466435185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45953.327466435185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45953.327466435185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45953.327466435185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45953.327466435185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45953.327466435185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45953.327466435185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45953.327466435185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45953.327466435185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45953.327466435185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45953.327466435185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45953.327466435185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45953.327466435185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45953.327466435185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45953.327466435185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45953.327466435185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45953.327466435185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45953.327466435185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45953.327466435185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45953.327466435185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45953.327466435185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45953.327466435185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45953.327466435185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45953.327466435185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45953.327466435185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45953.327466435185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45953.327466435185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45953.327466435185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45953.327466435185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45953.327466435185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45953.327466435185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45953.327466435185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45953.327466435185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45953.327466435185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45953.327466435185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45953.327466435185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45953.327466435185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45953.327466435185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45953.327466435185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45953.327466435185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45953.327466435185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45953.327466435185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45953.327466435185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45953.327466435185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45953.327466435185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45953.327466435185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45953.327466435185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45953.327466435185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45953.327466435185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45953.327466435185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45953.327466435185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45953.327466435185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45953.327466435185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45953.327466435185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45953.327466435185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45953.327466435185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45953.327466435185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45953.327466435185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45953.327466435185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45953.327466435185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45953.327466435185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45953.327466435185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45953.327466435185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45953.327466435185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45953.327466435185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45953.327466435185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45953.327466435185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45953.327466435185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45953.327466435185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45953.327466435185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45953.327466435185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45953.327466435185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45953.327466435185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45953.327466435185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45953.327466435185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45953.327466435185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45953.327466435185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45953.327466435185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45953.327466435185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45953.327466435185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45953.327466435185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45953.327466435185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45953.327466435185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45953.327466435185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45953.327466435185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45953.327466435185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45953.327466435185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45953.327466435185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45953.327466435185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45953.327466435185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45953.327466435185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45953.327466435185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45953.327466435185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45953.327466435185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45953.327466435185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45953.327466435185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45953.327466435185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45953.327466435185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45953.327466435185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45953.327466435185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45953.327466435185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45953.327466435185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45953.327466435185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45953.327466435185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45953.327466435185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45953.327466435185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45953.327466435185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45953.327466435185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45953.327466435185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45953.327466435185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45953.327466435185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45953.327466435185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45953.327466435185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45953.327466435185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45953.327466435185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45953.327466435185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45953.327466435185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45953.327466435185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45953.327466435185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45953.327466435185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45953.327466435185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45953.327466435185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45953.327466435185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45953.327466435185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45953.327466435185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45953.327466435185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45953.327466435185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45953.327466435185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45953.327466435185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45953.327466435185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45953.327466435185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45953.327466435185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45953.327466435185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45953.327466435185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45953.327466435185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45953.327466435185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45953.327466435185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45953.327466435185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45953.327466435185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45953.327466435185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45953.327466435185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45953.327466435185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45953.327466435185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45953.327466435185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45953.327466435185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45953.327466435185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45953.327466435185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45953.327466435185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45953.327466435185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45953.327466435185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45953.327466435185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45953.327466435185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45953.327466435185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45953.327466435185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45953.327466435185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45953.327466435185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45953.327466435185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45953.327466435185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45953.327466435185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45953.327466435185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45953.327466435185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45953.327466435185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45953.327466435185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45953.327466435185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45953.327466435185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45953.327466435185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45953.327466435185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45953.327466435185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45953.327466435185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45953.327466435185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45953.327466435185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45953.327466435185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45953.327466435185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45953.327466435185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45953.327466435185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45953.327466435185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45953.327466435185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45953.327466435185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45953.327466435185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45953.327466435185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45953.327466435185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45953.327466435185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45953.327466435185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45953.327466435185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45953.327466435185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45953.327466435185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45953.327466435185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45953.327466435185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45953.327466435185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45953.327466435185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45953.327466435185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45953.327466435185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45953.327466435185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45953.327466435185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45953.327466435185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45953.327466435185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45953.327466435185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45953.327466435185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45953.327466435185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45953.327466435185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45953.327466435185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45953.327466435185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45953.327466435185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45953.327466435185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45953.327466435185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45953.327466435185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45953.327466435185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45953.327466435185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45953.327466435185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45953.327466435185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45953.327466435185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45953.327466435185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45953.327466435185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45953.327466435185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45953.327466435185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45953.327466435185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45953.327466435185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45953.327466435185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45953.327466435185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45953.327466435185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45953.327466435185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45953.327466435185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45953.327466435185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45953.327466435185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45953.327466435185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45953.327466435185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45953.327466435185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45953.327466435185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45953.327466435185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45953.327466435185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45953.327466435185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45953.327466435185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45953.327466435185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45953.327466435185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45953.327466435185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45953.327466435185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45953.327466435185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45953.327466435185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45953.327466435185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45953.327466435185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45953.327466435185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45953.327466435185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45953.327466435185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45953.327466435185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45953.327466435185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45953.327466435185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45953.327466435185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45953.327466435185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45953.327466435185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45953.327466435185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45953.327466435185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45953.327466435185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45953.327466435185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45953.327466435185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45953.327466435185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45953.327466435185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45953.327466435185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45953.327466435185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45953.327466435185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45953.327466435185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45953.327466435185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45953.327466435185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45953.327466435185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45953.327466435185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45953.327466435185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45953.327466435185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45953.327466435185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45953.327466435185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45953.327466435185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45953.327466435185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45953.327466435185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45953.327466435185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45953.327466435185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45953.327466435185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45953.327466435185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45953.327466435185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45953.327466435185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45953.327466435185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45953.327466435185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45953.327466435185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45953.327466435185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45953.327466435185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45953.327466435185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45953.327466435185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45953.327466435185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45953.327466435185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45953.327466435185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45953.327466435185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45953.327466435185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45953.327466435185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45953.327466435185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45953.327466435185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45953.327466435185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45953.327466435185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45953.327466435185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45953.327466435185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45953.327466435185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45953.327466435185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45953.327466435185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45953.327466435185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45953.327466435185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45953.327466435185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45953.327466435185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45953.327466435185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45953.327466435185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45953.327466435185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45953.327466435185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45953.327466435185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45953.327466435185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45953.327466435185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45953.327466435185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45953.327466435185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45953.327466435185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45953.327466435185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45953.327466435185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45953.327466435185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45953.327466435185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45953.327466435185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45953.327466435185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45953.327466435185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45953.327466435185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45953.327466435185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45953.327466435185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45953.327466435185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45953.327466435185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45953.327466435185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45953.327466435185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45953.327466435185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45953.327466435185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45953.327466435185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45953.327466435185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45953.327466435185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45953.327466435185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45953.327466435185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45953.327466435185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45953.327466435185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45953.327466435185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45953.327466435185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45953.327466435185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45953.327466435185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45953.327466435185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45953.327466435185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45953.327466435185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45953.327466435185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45953.327466435185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45953.327466435185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45953.327466435185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45953.327466435185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45953.327466435185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45953.327466435185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45953.327466435185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45953.327466435185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45953.327466435185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45953.327466435185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45953.327466435185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45953.327466435185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45953.327466435185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45953.327466435185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45953.327466435185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45953.327466435185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45953.327466435185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45953.327466435185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45953.327466435185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45953.327466435185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45953.327466435185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45953.327466435185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45953.327466435185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45953.327466435185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45953.327466435185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45953.327466435185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45953.327466435185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45953.327466435185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45953.327466435185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45953.327466435185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45953.327466435185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45953.327466435185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45953.327466435185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45953.327466435185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45953.327466435185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45953.327466435185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45953.327466435185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45953.327466435185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45953.327466435185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45953.327466435185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45953.327466435185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45953.327466435185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45953.327466435185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45953.327466435185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45953.327466435185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45953.327466435185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45953.327466435185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45953.327466435185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45953.327466435185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45953.327466435185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45953.327466435185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45953.327466435185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45953.327466435185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45953.327466435185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45953.327466435185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45953.327466435185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45953.327466435185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45953.327466435185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45953.327466435185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45953.327466435185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45953.327466435185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45953.327466435185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45953.327466435185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45953.327466435185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45953.327466435185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45953.327466435185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45953.327466435185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45953.327466435185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45953.327466435185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45953.327466435185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45953.327466435185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45953.327466435185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45953.327466435185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45953.327466435185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45953.327466435185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45953.327466435185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45953.327466435185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45953.327466435185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45953.327466435185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45953.327466435185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45953.327466435185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45953.327466435185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45953.327466435185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45953.327466435185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45953.327466435185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45953.327466435185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45953.327466435185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45953.327466435185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45953.327466435185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45953.327466435185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45953.327466435185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45953.327466435185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45953.327466435185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45953.327466435185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45953.327466435185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45953.327466435185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45953.327466435185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45953.327466435185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45953.327466435185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45953.327466435185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45953.327466435185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45953.327466435185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45953.327466435185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45953.327466435185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45953.327466435185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45953.327466435185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45953.327466435185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45953.327466435185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45953.327466435185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45953.327466435185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45953.327466435185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45953.327466435185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45953.327466435185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45953.327466435185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45953.327466435185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45953.327466435185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45953.327466435185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45953.327466435185</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45953.327466435185</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45953.327466435185</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45953.327466435185</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45953.327466435185</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45953.327466435185</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45953.327466435185</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45953.327466435185</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45953.327466435185</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45953.327466435185</v>
      </c>
      <c r="H499" s="161"/>
      <c r="I499" s="160" t="str">
        <f>IFERROR(VLOOKUP(D499,DB!A:F,6,0),"")</f>
        <v/>
      </c>
      <c r="J499" s="160" t="str">
        <f>IFERROR(VLOOKUP(D499,DB!A:G,7,0),"")</f>
        <v/>
      </c>
      <c r="K499" s="160"/>
      <c r="L499" s="160" t="str">
        <f>IFERROR(VLOOKUP(D499,DB!A:I,9,0),"")</f>
        <v/>
      </c>
    </row>
    <row r="500" spans="1:12" ht="15">
      <c r="A500" s="160"/>
      <c r="B500" s="160" t="str">
        <f>IFERROR(VLOOKUP(D500,DB!A:K,11,0),"")</f>
        <v/>
      </c>
      <c r="C500" s="160"/>
      <c r="D500" s="160"/>
      <c r="E500" s="160"/>
      <c r="F500" s="161"/>
      <c r="G500" s="162">
        <f ca="1">IFERROR(NOW()-F500,"")</f>
        <v>45953.327466435185</v>
      </c>
      <c r="H500" s="161"/>
      <c r="I500" s="160" t="str">
        <f>IFERROR(VLOOKUP(D500,DB!A:F,6,0),"")</f>
        <v/>
      </c>
      <c r="J500" s="160" t="str">
        <f>IFERROR(VLOOKUP(D500,DB!A:G,7,0),"")</f>
        <v/>
      </c>
      <c r="K500" s="160"/>
      <c r="L500" s="160" t="str">
        <f>IFERROR(VLOOKUP(D500,DB!A:I,9,0),"")</f>
        <v/>
      </c>
    </row>
    <row r="501" spans="1:12" ht="15">
      <c r="A501" s="160"/>
      <c r="B501" s="160" t="str">
        <f>IFERROR(VLOOKUP(D501,DB!A:K,11,0),"")</f>
        <v/>
      </c>
      <c r="C501" s="160"/>
      <c r="D501" s="160"/>
      <c r="E501" s="160"/>
      <c r="F501" s="161"/>
      <c r="G501" s="162">
        <f ca="1">IFERROR(NOW()-F501,"")</f>
        <v>45953.327466435185</v>
      </c>
      <c r="H501" s="161"/>
      <c r="I501" s="160" t="str">
        <f>IFERROR(VLOOKUP(D501,DB!A:F,6,0),"")</f>
        <v/>
      </c>
      <c r="J501" s="160" t="str">
        <f>IFERROR(VLOOKUP(D501,DB!A:G,7,0),"")</f>
        <v/>
      </c>
      <c r="K501" s="160"/>
      <c r="L501" s="160" t="str">
        <f>IFERROR(VLOOKUP(D501,DB!A:I,9,0),"")</f>
        <v/>
      </c>
    </row>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11" ht="15"/>
    <row r="612" ht="15"/>
    <row r="614" ht="15"/>
    <row r="615" ht="15"/>
    <row r="616" ht="15"/>
    <row r="617" ht="15"/>
    <row r="619" ht="15"/>
    <row r="620" ht="15"/>
    <row r="627" ht="15"/>
    <row r="628" ht="15"/>
    <row r="629" ht="15"/>
    <row r="630" ht="15"/>
    <row r="631" ht="15"/>
    <row r="632" ht="15"/>
    <row r="635" ht="15"/>
    <row r="636" ht="15"/>
    <row r="637" ht="15"/>
    <row r="638" ht="15"/>
    <row r="639" ht="15"/>
    <row r="640" ht="15"/>
    <row r="641" ht="15"/>
    <row r="642" ht="15"/>
    <row r="643" ht="15"/>
    <row r="644" ht="15"/>
    <row r="645" ht="15"/>
    <row r="646"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40" ht="15"/>
    <row r="741" ht="15"/>
    <row r="742" ht="15"/>
    <row r="743" ht="15"/>
    <row r="744" ht="15"/>
    <row r="745" ht="15"/>
    <row r="746" ht="15"/>
    <row r="747" ht="15"/>
    <row r="748" ht="15"/>
    <row r="749"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1039" ht="15"/>
    <row r="1040" ht="15"/>
    <row r="1041" ht="15"/>
    <row r="1042" ht="15"/>
    <row r="1043" ht="15"/>
    <row r="1044"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14" ht="15"/>
    <row r="1115" ht="15"/>
    <row r="1117" ht="15"/>
    <row r="1118" ht="15"/>
    <row r="1119" ht="15"/>
    <row r="1120" ht="15"/>
    <row r="1121" ht="15"/>
    <row r="1122" ht="15"/>
    <row r="1123"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6" ht="15"/>
    <row r="1197" ht="15"/>
    <row r="1198" ht="15"/>
    <row r="1199" ht="15"/>
    <row r="1200" ht="15"/>
    <row r="1201" ht="15"/>
    <row r="1202" ht="15"/>
    <row r="1203" ht="15"/>
    <row r="1204" ht="15"/>
    <row r="1205" ht="15"/>
    <row r="1206" ht="15"/>
    <row r="1207" ht="15"/>
    <row r="1208" ht="15"/>
    <row r="1209"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62" ht="15"/>
    <row r="1263" ht="15"/>
    <row r="1266" ht="15"/>
    <row r="1267" ht="15"/>
    <row r="1268" ht="15"/>
    <row r="1269" ht="15"/>
    <row r="1270" ht="15"/>
    <row r="1271" ht="15"/>
    <row r="1272" ht="15"/>
    <row r="1273" ht="15"/>
    <row r="1276" ht="15"/>
    <row r="1277" ht="15"/>
    <row r="1278" ht="15"/>
    <row r="1279" ht="15"/>
    <row r="1280" ht="15"/>
    <row r="1281" ht="15"/>
    <row r="1282" ht="15"/>
    <row r="1283" ht="15"/>
    <row r="1284" ht="15"/>
    <row r="1285" ht="15"/>
    <row r="1286" ht="15"/>
    <row r="1287" ht="15"/>
    <row r="1289" ht="15"/>
    <row r="1290" ht="15"/>
    <row r="1291" ht="15"/>
    <row r="1294" ht="15"/>
    <row r="1296" ht="15"/>
    <row r="1298" ht="15"/>
    <row r="1301" ht="15"/>
    <row r="1302" ht="15"/>
    <row r="1303" ht="15"/>
    <row r="1305" ht="15"/>
    <row r="1307" ht="15"/>
    <row r="1308" ht="15"/>
    <row r="1309" ht="15"/>
    <row r="1310" ht="15"/>
    <row r="1311" ht="15"/>
    <row r="1313" ht="15"/>
    <row r="1314" ht="15"/>
    <row r="1315" ht="15"/>
    <row r="1316" ht="15"/>
    <row r="1318"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5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E8" sqref="E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39109</v>
      </c>
      <c r="B2" s="105" t="str">
        <f>IFERROR(VLOOKUP(D2,DB!A:K,11,0),"")</f>
        <v>R6</v>
      </c>
      <c r="C2" s="107">
        <v>1</v>
      </c>
      <c r="D2" s="105" t="s">
        <v>37417</v>
      </c>
      <c r="E2" s="108" t="s">
        <v>38998</v>
      </c>
      <c r="F2" s="109">
        <v>45953.122731481482</v>
      </c>
      <c r="G2" s="78">
        <f ca="1">IFERROR(NOW()-F2,"-")</f>
        <v>0.20473495370242745</v>
      </c>
      <c r="H2" s="109">
        <v>45953.122696759259</v>
      </c>
      <c r="I2" s="105" t="str">
        <f>IFERROR(VLOOKUP(D2,DB!A:F,6,0),"")</f>
        <v>Generator-SG</v>
      </c>
      <c r="J2" s="104" t="str">
        <f>IFERROR(VLOOKUP(D2,DB!A:G,7,0),"")</f>
        <v>Vandalized</v>
      </c>
      <c r="K2" s="110" t="s">
        <v>39110</v>
      </c>
      <c r="L2" s="111" t="str">
        <f>IFERROR(VLOOKUP(D2,DB!A:I,9,0),"")</f>
        <v>Latis</v>
      </c>
    </row>
    <row r="3" spans="1:16383" ht="31.5" customHeight="1">
      <c r="A3" s="106"/>
      <c r="B3" s="105" t="str">
        <f>IFERROR(VLOOKUP(D3,DB!A:K,11,0),"")</f>
        <v/>
      </c>
      <c r="C3" s="107"/>
      <c r="D3" s="105"/>
      <c r="E3" s="108"/>
      <c r="F3" s="109"/>
      <c r="G3" s="78">
        <f ca="1">IFERROR(NOW()-F3,"-")</f>
        <v>45953.327466435185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45953.327466435185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45953.327466435185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45953.327466435185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45953.327466435185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45953.327466435185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45953.327466435185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45953.327466435185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45953.327466435185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45953.327466435185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45953.327466435185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45953.327466435185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45953.327466435185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45953.327466435185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45953.327466435185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45953.327466435185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45953.327466435185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45953.327466435185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45953.327466435185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45953.327466435185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45953.327466435185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45953.327466435185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45953.327466435185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45953.327466435185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45953.327466435185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45953.327466435185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45953.327466435185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45953.327466435185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45953.327466435185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45953.327466435185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45953.327466435185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45953.327466435185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45953.327466435185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45953.327466435185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45953.327466435185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45953.327466435185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45953.327466435185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45953.327466435185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45953.327466435185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45953.327466435185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45953.327466435185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45953.327466435185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45953.327466435185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45953.327466435185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45953.327466435185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45953.327466435185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45953.327466435185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45953.327466435185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45953.327466435185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45953.327466435185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45953.327466435185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45953.327466435185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45953.327466435185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45953.327466435185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45953.327466435185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45953.327466435185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45953.327466435185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45953.327466435185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45953.327466435185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45953.327466435185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45953.327466435185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45953.327466435185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45953.327466435185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45953.327466435185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45953.327466435185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45953.327466435185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45953.327466435185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45953.327466435185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45953.327466435185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45953.327466435185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45953.327466435185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45953.327466435185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45953.327466435185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45953.327466435185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45953.327466435185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45953.327466435185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45953.327466435185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45953.327466435185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45953.327466435185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45953.327466435185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45953.327466435185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45953.327466435185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45953.327466435185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45953.327466435185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45953.327466435185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45953.327466435185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45953.327466435185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45953.327466435185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45953.327466435185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45953.327466435185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45953.327466435185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45953.327466435185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45953.327466435185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45953.327466435185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45953.327466435185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45953.327466435185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45953.327466435185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45953.327466435185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45953.327466435185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45953.327466435185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45953.327466435185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45953.327466435185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45953.327466435185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45953.327466435185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45953.327466435185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45953.327466435185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45953.327466435185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45953.327466435185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45953.327466435185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45953.327466435185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45953.327466435185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45953.327466435185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45953.327466435185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45953.327466435185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45953.327466435185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45953.327466435185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45953.327466435185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45953.327466435185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45953.327466435185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45953.327466435185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45953.327466435185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45953.327466435185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45953.327466435185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45953.327466435185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45953.327466435185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45953.327466435185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45953.327466435185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45953.327466435185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45953.327466435185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45953.327466435185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45953.327466435185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45953.327466435185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45953.327466435185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45953.327466435185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45953.327466435185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45953.327466435185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45953.327466435185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45953.327466435185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45953.327466435185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45953.327466435185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45953.327466435185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45953.327466435185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45953.327466435185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45953.327466435185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45953.327466435185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45953.327466435185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45953.327466435185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45953.327466435185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45953.327466435185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45953.327466435185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45953.327466435185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45953.327466435185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45953.327466435185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45953.327466435185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45953.327466435185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45953.327466435185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45953.327466435185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45953.327466435185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45953.327466435185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45953.327466435185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45953.327466435185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45953.327466435185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45953.327466435185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45953.327466435185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45953.327466435185</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2025-10-23T04:52:52Z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